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6 - Bělohorská 1653-106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'06 - Bělohorská 1653-106,...'!$C$144:$K$494</definedName>
    <definedName name="_xlnm.Print_Area" localSheetId="1">'06 - Bělohorská 1653-106,...'!$C$4:$J$76,'06 - Bělohorská 1653-106,...'!$C$82:$J$126,'06 - Bělohorská 1653-106,...'!$C$132:$J$494</definedName>
    <definedName name="_xlnm.Print_Titles" localSheetId="1">'06 - Bělohorská 1653-106,...'!$144:$144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94"/>
  <c r="BH494"/>
  <c r="BG494"/>
  <c r="BE494"/>
  <c r="T494"/>
  <c r="T493"/>
  <c r="R494"/>
  <c r="R493"/>
  <c r="P494"/>
  <c r="P493"/>
  <c r="BI492"/>
  <c r="BH492"/>
  <c r="BG492"/>
  <c r="BE492"/>
  <c r="T492"/>
  <c r="T491"/>
  <c r="T490"/>
  <c r="R492"/>
  <c r="R491"/>
  <c r="R490"/>
  <c r="P492"/>
  <c r="P491"/>
  <c r="P490"/>
  <c r="BI489"/>
  <c r="BH489"/>
  <c r="BG489"/>
  <c r="BE489"/>
  <c r="T489"/>
  <c r="T488"/>
  <c r="T487"/>
  <c r="R489"/>
  <c r="R488"/>
  <c r="R487"/>
  <c r="P489"/>
  <c r="P488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F139"/>
  <c r="E137"/>
  <c r="F89"/>
  <c r="E87"/>
  <c r="J24"/>
  <c r="E24"/>
  <c r="J92"/>
  <c r="J23"/>
  <c r="J21"/>
  <c r="E21"/>
  <c r="J141"/>
  <c r="J20"/>
  <c r="J18"/>
  <c r="E18"/>
  <c r="F92"/>
  <c r="J17"/>
  <c r="J15"/>
  <c r="E15"/>
  <c r="F141"/>
  <c r="J14"/>
  <c r="J12"/>
  <c r="J139"/>
  <c r="E7"/>
  <c r="E85"/>
  <c i="1" r="L90"/>
  <c r="AM90"/>
  <c r="AM89"/>
  <c r="L89"/>
  <c r="AM87"/>
  <c r="L87"/>
  <c r="L85"/>
  <c r="L84"/>
  <c i="2" r="BK494"/>
  <c r="BK468"/>
  <c r="BK439"/>
  <c r="BK392"/>
  <c r="J357"/>
  <c r="J328"/>
  <c r="J297"/>
  <c r="BK261"/>
  <c r="J231"/>
  <c r="BK193"/>
  <c r="J176"/>
  <c r="BK149"/>
  <c r="BK446"/>
  <c r="BK424"/>
  <c r="J399"/>
  <c r="BK376"/>
  <c r="BK326"/>
  <c r="BK299"/>
  <c r="J268"/>
  <c r="J219"/>
  <c r="J167"/>
  <c r="BK484"/>
  <c r="J473"/>
  <c r="J440"/>
  <c r="BK408"/>
  <c r="J370"/>
  <c r="J337"/>
  <c r="BK297"/>
  <c r="J266"/>
  <c r="BK223"/>
  <c r="BK207"/>
  <c r="BK485"/>
  <c r="BK473"/>
  <c r="BK461"/>
  <c r="BK449"/>
  <c r="J438"/>
  <c r="J413"/>
  <c r="J374"/>
  <c r="BK351"/>
  <c r="J314"/>
  <c r="BK288"/>
  <c r="BK260"/>
  <c r="BK230"/>
  <c r="J190"/>
  <c r="J171"/>
  <c r="J149"/>
  <c r="J450"/>
  <c r="J389"/>
  <c r="J333"/>
  <c r="J275"/>
  <c r="BK227"/>
  <c r="J200"/>
  <c r="BK171"/>
  <c r="J458"/>
  <c r="J429"/>
  <c r="BK384"/>
  <c r="J350"/>
  <c r="BK323"/>
  <c r="J287"/>
  <c r="BK264"/>
  <c r="J223"/>
  <c r="BK191"/>
  <c r="J150"/>
  <c r="J442"/>
  <c r="J388"/>
  <c r="J352"/>
  <c r="J326"/>
  <c r="BK284"/>
  <c r="BK247"/>
  <c r="J233"/>
  <c r="J210"/>
  <c r="J180"/>
  <c r="BK440"/>
  <c r="J395"/>
  <c r="J345"/>
  <c r="J335"/>
  <c r="BK307"/>
  <c r="J272"/>
  <c r="BK250"/>
  <c r="J226"/>
  <c r="J177"/>
  <c r="BK481"/>
  <c r="J449"/>
  <c r="J414"/>
  <c r="BK386"/>
  <c r="J360"/>
  <c r="J343"/>
  <c r="BK293"/>
  <c r="J249"/>
  <c r="BK215"/>
  <c r="BK185"/>
  <c r="BK172"/>
  <c r="BK151"/>
  <c r="J428"/>
  <c r="BK421"/>
  <c r="J392"/>
  <c r="BK356"/>
  <c r="J332"/>
  <c r="BK302"/>
  <c r="J267"/>
  <c r="BK216"/>
  <c r="J163"/>
  <c r="J494"/>
  <c r="BK476"/>
  <c r="J466"/>
  <c r="J418"/>
  <c r="BK405"/>
  <c r="BK357"/>
  <c r="BK315"/>
  <c r="BK285"/>
  <c r="BK251"/>
  <c r="J209"/>
  <c r="BK165"/>
  <c r="J480"/>
  <c r="J462"/>
  <c r="J448"/>
  <c r="J432"/>
  <c r="BK409"/>
  <c r="J383"/>
  <c r="BK358"/>
  <c r="J342"/>
  <c r="J313"/>
  <c r="BK274"/>
  <c r="BK249"/>
  <c r="BK226"/>
  <c r="BK167"/>
  <c i="1" r="AS94"/>
  <c i="2" r="J451"/>
  <c r="J404"/>
  <c r="J400"/>
  <c r="BK391"/>
  <c r="J361"/>
  <c r="J325"/>
  <c r="BK252"/>
  <c r="J220"/>
  <c r="BK176"/>
  <c r="BK463"/>
  <c r="BK452"/>
  <c r="J402"/>
  <c r="BK347"/>
  <c r="J302"/>
  <c r="J285"/>
  <c r="J251"/>
  <c r="J222"/>
  <c r="BK188"/>
  <c r="BK457"/>
  <c r="BK428"/>
  <c r="J355"/>
  <c r="BK329"/>
  <c r="BK313"/>
  <c r="BK277"/>
  <c r="J244"/>
  <c r="J212"/>
  <c r="BK192"/>
  <c r="J476"/>
  <c r="BK418"/>
  <c r="BK367"/>
  <c r="J330"/>
  <c r="J305"/>
  <c r="J255"/>
  <c r="J239"/>
  <c r="BK197"/>
  <c r="J148"/>
  <c r="J492"/>
  <c r="J470"/>
  <c r="J453"/>
  <c r="J403"/>
  <c r="BK370"/>
  <c r="BK354"/>
  <c r="J300"/>
  <c r="BK271"/>
  <c r="J245"/>
  <c r="J213"/>
  <c r="BK183"/>
  <c r="BK163"/>
  <c r="BK435"/>
  <c r="J417"/>
  <c r="BK378"/>
  <c r="BK342"/>
  <c r="J308"/>
  <c r="BK279"/>
  <c r="BK233"/>
  <c r="J181"/>
  <c r="BK492"/>
  <c r="BK474"/>
  <c r="J437"/>
  <c r="BK388"/>
  <c r="BK341"/>
  <c r="BK316"/>
  <c r="J279"/>
  <c r="BK245"/>
  <c r="BK210"/>
  <c r="BK155"/>
  <c r="J472"/>
  <c r="BK453"/>
  <c r="J441"/>
  <c r="J416"/>
  <c r="J397"/>
  <c r="J369"/>
  <c r="J341"/>
  <c r="BK317"/>
  <c r="BK272"/>
  <c r="BK244"/>
  <c r="BK224"/>
  <c r="J170"/>
  <c r="J468"/>
  <c r="BK403"/>
  <c r="J398"/>
  <c r="J380"/>
  <c r="J359"/>
  <c r="J320"/>
  <c r="J276"/>
  <c r="J229"/>
  <c r="J217"/>
  <c r="BK173"/>
  <c r="BK160"/>
  <c r="BK436"/>
  <c r="J405"/>
  <c r="BK344"/>
  <c r="J316"/>
  <c r="J286"/>
  <c r="J263"/>
  <c r="BK231"/>
  <c r="J197"/>
  <c r="BK161"/>
  <c r="BK441"/>
  <c r="J391"/>
  <c r="J353"/>
  <c r="BK340"/>
  <c r="BK306"/>
  <c r="J269"/>
  <c r="BK232"/>
  <c r="BK209"/>
  <c r="BK190"/>
  <c r="J151"/>
  <c r="J425"/>
  <c r="J376"/>
  <c r="BK331"/>
  <c r="BK310"/>
  <c r="BK268"/>
  <c r="BK238"/>
  <c r="BK206"/>
  <c r="BK162"/>
  <c r="BK486"/>
  <c r="BK479"/>
  <c r="BK455"/>
  <c r="J421"/>
  <c r="BK387"/>
  <c r="BK359"/>
  <c r="BK309"/>
  <c r="BK291"/>
  <c r="BK255"/>
  <c r="J216"/>
  <c r="J194"/>
  <c r="BK164"/>
  <c r="J467"/>
  <c r="J427"/>
  <c r="BK414"/>
  <c r="J379"/>
  <c r="BK348"/>
  <c r="J317"/>
  <c r="J271"/>
  <c r="J237"/>
  <c r="J206"/>
  <c r="J159"/>
  <c r="J486"/>
  <c r="BK470"/>
  <c r="BK427"/>
  <c r="BK375"/>
  <c r="J354"/>
  <c r="J321"/>
  <c r="BK290"/>
  <c r="BK237"/>
  <c r="J173"/>
  <c r="J481"/>
  <c r="BK466"/>
  <c r="J452"/>
  <c r="J445"/>
  <c r="BK415"/>
  <c r="J387"/>
  <c r="BK372"/>
  <c r="BK350"/>
  <c r="BK321"/>
  <c r="J293"/>
  <c r="BK253"/>
  <c r="BK225"/>
  <c r="BK187"/>
  <c r="J166"/>
  <c r="J469"/>
  <c r="BK447"/>
  <c r="J334"/>
  <c r="J278"/>
  <c r="BK257"/>
  <c r="J224"/>
  <c r="J192"/>
  <c r="J156"/>
  <c r="BK433"/>
  <c r="BK404"/>
  <c r="J365"/>
  <c r="BK325"/>
  <c r="J290"/>
  <c r="J258"/>
  <c r="BK205"/>
  <c r="J155"/>
  <c r="BK444"/>
  <c r="J410"/>
  <c r="BK383"/>
  <c r="BK327"/>
  <c r="BK312"/>
  <c r="J256"/>
  <c r="BK217"/>
  <c r="J191"/>
  <c r="BK174"/>
  <c r="J436"/>
  <c r="BK361"/>
  <c r="BK328"/>
  <c r="J299"/>
  <c r="BK258"/>
  <c r="BK242"/>
  <c r="BK204"/>
  <c r="J160"/>
  <c r="J489"/>
  <c r="J465"/>
  <c r="BK420"/>
  <c r="J381"/>
  <c r="J358"/>
  <c r="BK334"/>
  <c r="J292"/>
  <c r="J252"/>
  <c r="J225"/>
  <c r="J202"/>
  <c r="BK180"/>
  <c r="J162"/>
  <c r="J463"/>
  <c r="BK434"/>
  <c r="J409"/>
  <c r="BK353"/>
  <c r="J310"/>
  <c r="BK295"/>
  <c r="J264"/>
  <c r="BK202"/>
  <c r="BK152"/>
  <c r="BK480"/>
  <c r="BK472"/>
  <c r="BK416"/>
  <c r="J401"/>
  <c r="BK324"/>
  <c r="BK305"/>
  <c r="BK278"/>
  <c r="J215"/>
  <c r="J204"/>
  <c r="BK483"/>
  <c r="BK458"/>
  <c r="J446"/>
  <c r="BK417"/>
  <c r="BK399"/>
  <c r="BK379"/>
  <c r="BK360"/>
  <c r="J327"/>
  <c r="BK300"/>
  <c r="BK267"/>
  <c r="J242"/>
  <c r="BK208"/>
  <c r="BK181"/>
  <c r="J161"/>
  <c r="J461"/>
  <c r="BK426"/>
  <c r="BK396"/>
  <c r="BK366"/>
  <c r="J347"/>
  <c r="BK286"/>
  <c r="J250"/>
  <c r="J208"/>
  <c r="BK459"/>
  <c r="J444"/>
  <c r="J386"/>
  <c r="J346"/>
  <c r="BK322"/>
  <c r="BK287"/>
  <c r="J260"/>
  <c r="J228"/>
  <c r="J183"/>
  <c r="BK148"/>
  <c r="BK400"/>
  <c r="BK374"/>
  <c r="J338"/>
  <c r="BK318"/>
  <c r="BK275"/>
  <c r="BK239"/>
  <c r="BK219"/>
  <c r="J186"/>
  <c r="BK478"/>
  <c r="BK419"/>
  <c r="BK369"/>
  <c r="J340"/>
  <c r="BK320"/>
  <c r="BK303"/>
  <c r="J254"/>
  <c r="BK214"/>
  <c r="J164"/>
  <c r="BK482"/>
  <c r="J471"/>
  <c r="J435"/>
  <c r="BK410"/>
  <c r="BK380"/>
  <c r="BK355"/>
  <c r="J318"/>
  <c r="BK296"/>
  <c r="BK266"/>
  <c r="BK240"/>
  <c r="J205"/>
  <c r="J178"/>
  <c r="BK159"/>
  <c r="BK442"/>
  <c r="J423"/>
  <c r="BK395"/>
  <c r="J368"/>
  <c r="BK335"/>
  <c r="BK301"/>
  <c r="BK269"/>
  <c r="J236"/>
  <c r="J187"/>
  <c r="BK150"/>
  <c r="J478"/>
  <c r="BK445"/>
  <c r="BK429"/>
  <c r="J396"/>
  <c r="BK339"/>
  <c r="BK298"/>
  <c r="BK270"/>
  <c r="J240"/>
  <c r="BK184"/>
  <c r="J474"/>
  <c r="BK454"/>
  <c r="J434"/>
  <c r="BK411"/>
  <c r="J385"/>
  <c r="J367"/>
  <c r="J329"/>
  <c r="J284"/>
  <c r="BK256"/>
  <c r="BK235"/>
  <c r="J201"/>
  <c r="J174"/>
  <c r="BK158"/>
  <c r="J460"/>
  <c r="BK407"/>
  <c r="BK397"/>
  <c r="J384"/>
  <c r="BK365"/>
  <c r="J309"/>
  <c r="J274"/>
  <c r="BK234"/>
  <c r="J188"/>
  <c r="BK170"/>
  <c r="J431"/>
  <c r="J362"/>
  <c r="J331"/>
  <c r="J291"/>
  <c r="J265"/>
  <c r="J214"/>
  <c r="J185"/>
  <c r="BK462"/>
  <c r="BK438"/>
  <c r="BK385"/>
  <c r="BK346"/>
  <c r="J324"/>
  <c r="J288"/>
  <c r="BK265"/>
  <c r="J238"/>
  <c r="J203"/>
  <c r="BK177"/>
  <c r="J439"/>
  <c r="BK401"/>
  <c r="BK362"/>
  <c r="J336"/>
  <c r="BK314"/>
  <c r="BK282"/>
  <c r="J246"/>
  <c r="BK229"/>
  <c r="BK194"/>
  <c r="J157"/>
  <c r="J485"/>
  <c r="BK467"/>
  <c r="BK423"/>
  <c r="J390"/>
  <c r="J364"/>
  <c r="BK349"/>
  <c r="J301"/>
  <c r="J262"/>
  <c r="BK221"/>
  <c r="BK182"/>
  <c r="J158"/>
  <c r="J459"/>
  <c r="J426"/>
  <c r="J419"/>
  <c r="BK389"/>
  <c r="J349"/>
  <c r="J304"/>
  <c r="BK273"/>
  <c r="BK243"/>
  <c r="J207"/>
  <c r="J165"/>
  <c r="J479"/>
  <c r="J447"/>
  <c r="J411"/>
  <c r="J372"/>
  <c r="J312"/>
  <c r="BK263"/>
  <c r="BK213"/>
  <c r="BK186"/>
  <c r="J484"/>
  <c r="BK471"/>
  <c r="J456"/>
  <c r="J433"/>
  <c r="J393"/>
  <c r="J373"/>
  <c r="BK352"/>
  <c r="BK332"/>
  <c r="J307"/>
  <c r="J270"/>
  <c r="BK222"/>
  <c r="J184"/>
  <c r="BK154"/>
  <c r="J454"/>
  <c r="BK402"/>
  <c r="BK393"/>
  <c r="J351"/>
  <c r="BK304"/>
  <c r="J261"/>
  <c r="BK228"/>
  <c r="J182"/>
  <c r="BK166"/>
  <c r="J455"/>
  <c r="J415"/>
  <c r="J378"/>
  <c r="BK336"/>
  <c r="J296"/>
  <c r="J277"/>
  <c r="J247"/>
  <c r="BK212"/>
  <c r="J175"/>
  <c r="BK460"/>
  <c r="J422"/>
  <c r="J356"/>
  <c r="BK330"/>
  <c r="J315"/>
  <c r="J280"/>
  <c r="BK246"/>
  <c r="J230"/>
  <c r="J196"/>
  <c r="BK156"/>
  <c r="BK432"/>
  <c r="BK390"/>
  <c r="J339"/>
  <c r="J323"/>
  <c r="J306"/>
  <c r="J257"/>
  <c r="BK236"/>
  <c r="BK196"/>
  <c r="J483"/>
  <c r="BK475"/>
  <c r="BK437"/>
  <c r="J406"/>
  <c r="BK373"/>
  <c r="J344"/>
  <c r="J303"/>
  <c r="J273"/>
  <c r="J235"/>
  <c r="BK200"/>
  <c r="BK175"/>
  <c r="J152"/>
  <c r="BK451"/>
  <c r="BK425"/>
  <c r="BK413"/>
  <c r="J375"/>
  <c r="BK337"/>
  <c r="J283"/>
  <c r="BK262"/>
  <c r="BK211"/>
  <c r="BK169"/>
  <c r="BK489"/>
  <c r="J475"/>
  <c r="BK448"/>
  <c r="BK431"/>
  <c r="J407"/>
  <c r="J366"/>
  <c r="J322"/>
  <c r="J295"/>
  <c r="BK259"/>
  <c r="J211"/>
  <c r="J179"/>
  <c r="J482"/>
  <c r="BK469"/>
  <c r="BK450"/>
  <c r="BK422"/>
  <c r="BK406"/>
  <c r="J382"/>
  <c r="BK364"/>
  <c r="BK333"/>
  <c r="BK308"/>
  <c r="BK283"/>
  <c r="BK254"/>
  <c r="J234"/>
  <c r="J193"/>
  <c r="J169"/>
  <c r="BK465"/>
  <c r="J420"/>
  <c r="BK382"/>
  <c r="J348"/>
  <c r="J282"/>
  <c r="J259"/>
  <c r="J221"/>
  <c r="BK179"/>
  <c r="J154"/>
  <c r="J457"/>
  <c r="J424"/>
  <c r="BK381"/>
  <c r="BK343"/>
  <c r="J298"/>
  <c r="BK280"/>
  <c r="J232"/>
  <c r="BK203"/>
  <c r="J172"/>
  <c r="BK456"/>
  <c r="BK398"/>
  <c r="BK345"/>
  <c r="BK319"/>
  <c r="BK276"/>
  <c r="J243"/>
  <c r="BK220"/>
  <c r="BK201"/>
  <c r="BK157"/>
  <c r="J408"/>
  <c r="BK368"/>
  <c r="BK338"/>
  <c r="J319"/>
  <c r="BK292"/>
  <c r="J253"/>
  <c r="J227"/>
  <c r="BK178"/>
  <c l="1" r="BK147"/>
  <c r="R168"/>
  <c r="P195"/>
  <c r="P218"/>
  <c r="P241"/>
  <c r="P311"/>
  <c r="R377"/>
  <c r="T168"/>
  <c r="BK218"/>
  <c r="J218"/>
  <c r="J105"/>
  <c r="BK241"/>
  <c r="J241"/>
  <c r="J106"/>
  <c r="T311"/>
  <c r="BK377"/>
  <c r="J377"/>
  <c r="J114"/>
  <c r="R394"/>
  <c r="T430"/>
  <c r="P147"/>
  <c r="P153"/>
  <c r="R189"/>
  <c r="R199"/>
  <c r="T248"/>
  <c r="BK289"/>
  <c r="J289"/>
  <c r="J109"/>
  <c r="T289"/>
  <c r="T294"/>
  <c r="R363"/>
  <c r="T377"/>
  <c r="R412"/>
  <c r="T443"/>
  <c r="T147"/>
  <c r="R153"/>
  <c r="T189"/>
  <c r="P199"/>
  <c r="R248"/>
  <c r="P281"/>
  <c r="P289"/>
  <c r="P294"/>
  <c r="P363"/>
  <c r="R371"/>
  <c r="P394"/>
  <c r="BK430"/>
  <c r="J430"/>
  <c r="J117"/>
  <c r="P443"/>
  <c r="T464"/>
  <c r="BK153"/>
  <c r="J153"/>
  <c r="J99"/>
  <c r="BK199"/>
  <c r="J199"/>
  <c r="J104"/>
  <c r="T218"/>
  <c r="T241"/>
  <c r="BK311"/>
  <c r="J311"/>
  <c r="J111"/>
  <c r="BK371"/>
  <c r="J371"/>
  <c r="J113"/>
  <c r="BK394"/>
  <c r="J394"/>
  <c r="J115"/>
  <c r="T412"/>
  <c r="R443"/>
  <c r="R477"/>
  <c r="BK168"/>
  <c r="J168"/>
  <c r="J100"/>
  <c r="P189"/>
  <c r="R195"/>
  <c r="R218"/>
  <c r="R241"/>
  <c r="BK281"/>
  <c r="J281"/>
  <c r="J108"/>
  <c r="T281"/>
  <c r="R289"/>
  <c r="R294"/>
  <c r="T363"/>
  <c r="T371"/>
  <c r="T394"/>
  <c r="P430"/>
  <c r="BK464"/>
  <c r="J464"/>
  <c r="J119"/>
  <c r="P477"/>
  <c r="P168"/>
  <c r="BK195"/>
  <c r="J195"/>
  <c r="J102"/>
  <c r="T199"/>
  <c r="P248"/>
  <c r="R281"/>
  <c r="BK294"/>
  <c r="J294"/>
  <c r="J110"/>
  <c r="BK363"/>
  <c r="J363"/>
  <c r="J112"/>
  <c r="P371"/>
  <c r="BK412"/>
  <c r="J412"/>
  <c r="J116"/>
  <c r="BK443"/>
  <c r="J443"/>
  <c r="J118"/>
  <c r="R464"/>
  <c r="BK477"/>
  <c r="J477"/>
  <c r="J120"/>
  <c r="R147"/>
  <c r="R146"/>
  <c r="T153"/>
  <c r="BK189"/>
  <c r="J189"/>
  <c r="J101"/>
  <c r="T195"/>
  <c r="BK248"/>
  <c r="J248"/>
  <c r="J107"/>
  <c r="R311"/>
  <c r="P377"/>
  <c r="P412"/>
  <c r="R430"/>
  <c r="P464"/>
  <c r="T477"/>
  <c r="BK491"/>
  <c r="J491"/>
  <c r="J124"/>
  <c r="BK493"/>
  <c r="J493"/>
  <c r="J125"/>
  <c r="BK488"/>
  <c r="J488"/>
  <c r="J122"/>
  <c r="J91"/>
  <c r="BF149"/>
  <c r="BF151"/>
  <c r="BF152"/>
  <c r="BF154"/>
  <c r="BF166"/>
  <c r="BF172"/>
  <c r="BF174"/>
  <c r="BF184"/>
  <c r="BF201"/>
  <c r="BF209"/>
  <c r="BF215"/>
  <c r="BF217"/>
  <c r="BF220"/>
  <c r="BF233"/>
  <c r="BF247"/>
  <c r="BF259"/>
  <c r="BF261"/>
  <c r="BF265"/>
  <c r="BF270"/>
  <c r="BF279"/>
  <c r="BF285"/>
  <c r="BF290"/>
  <c r="BF295"/>
  <c r="BF308"/>
  <c r="BF325"/>
  <c r="BF351"/>
  <c r="BF359"/>
  <c r="BF370"/>
  <c r="BF378"/>
  <c r="BF380"/>
  <c r="BF382"/>
  <c r="BF387"/>
  <c r="BF398"/>
  <c r="BF410"/>
  <c r="BF414"/>
  <c r="BF416"/>
  <c r="BF421"/>
  <c r="BF444"/>
  <c r="BF475"/>
  <c r="J89"/>
  <c r="F142"/>
  <c r="BF162"/>
  <c r="BF163"/>
  <c r="BF165"/>
  <c r="BF170"/>
  <c r="BF207"/>
  <c r="BF223"/>
  <c r="BF226"/>
  <c r="BF260"/>
  <c r="BF262"/>
  <c r="BF272"/>
  <c r="BF296"/>
  <c r="BF297"/>
  <c r="BF301"/>
  <c r="BF309"/>
  <c r="BF316"/>
  <c r="BF332"/>
  <c r="BF360"/>
  <c r="BF365"/>
  <c r="BF379"/>
  <c r="BF392"/>
  <c r="BF395"/>
  <c r="BF396"/>
  <c r="BF402"/>
  <c r="BF404"/>
  <c r="BF408"/>
  <c r="BF413"/>
  <c r="BF415"/>
  <c r="BF418"/>
  <c r="BF448"/>
  <c r="BF450"/>
  <c r="BF453"/>
  <c r="BF173"/>
  <c r="BF180"/>
  <c r="BF186"/>
  <c r="BF192"/>
  <c r="BF224"/>
  <c r="BF235"/>
  <c r="BF236"/>
  <c r="BF245"/>
  <c r="BF255"/>
  <c r="BF256"/>
  <c r="BF266"/>
  <c r="BF269"/>
  <c r="BF273"/>
  <c r="BF287"/>
  <c r="BF300"/>
  <c r="BF304"/>
  <c r="BF305"/>
  <c r="BF306"/>
  <c r="BF310"/>
  <c r="BF314"/>
  <c r="BF319"/>
  <c r="BF334"/>
  <c r="BF338"/>
  <c r="BF340"/>
  <c r="BF342"/>
  <c r="BF352"/>
  <c r="BF353"/>
  <c r="BF356"/>
  <c r="BF368"/>
  <c r="BF374"/>
  <c r="BF375"/>
  <c r="BF390"/>
  <c r="BF399"/>
  <c r="BF406"/>
  <c r="BF409"/>
  <c r="BF417"/>
  <c r="BF422"/>
  <c r="BF437"/>
  <c r="BF447"/>
  <c r="BF449"/>
  <c r="BF466"/>
  <c r="E135"/>
  <c r="J142"/>
  <c r="BF150"/>
  <c r="BF157"/>
  <c r="BF164"/>
  <c r="BF167"/>
  <c r="BF196"/>
  <c r="BF202"/>
  <c r="BF205"/>
  <c r="BF211"/>
  <c r="BF212"/>
  <c r="BF222"/>
  <c r="BF240"/>
  <c r="BF242"/>
  <c r="BF244"/>
  <c r="BF246"/>
  <c r="BF254"/>
  <c r="BF271"/>
  <c r="BF293"/>
  <c r="BF299"/>
  <c r="BF315"/>
  <c r="BF317"/>
  <c r="BF323"/>
  <c r="BF328"/>
  <c r="BF331"/>
  <c r="BF335"/>
  <c r="BF337"/>
  <c r="BF341"/>
  <c r="BF343"/>
  <c r="BF357"/>
  <c r="BF364"/>
  <c r="BF367"/>
  <c r="BF369"/>
  <c r="BF386"/>
  <c r="BF424"/>
  <c r="BF428"/>
  <c r="BF431"/>
  <c r="BF434"/>
  <c r="BF440"/>
  <c r="BF441"/>
  <c r="BF442"/>
  <c r="BF445"/>
  <c r="BF451"/>
  <c r="BF452"/>
  <c r="BF457"/>
  <c r="BF458"/>
  <c r="BF462"/>
  <c r="BF463"/>
  <c r="F91"/>
  <c r="BF179"/>
  <c r="BF182"/>
  <c r="BF185"/>
  <c r="BF191"/>
  <c r="BF197"/>
  <c r="BF204"/>
  <c r="BF206"/>
  <c r="BF210"/>
  <c r="BF213"/>
  <c r="BF214"/>
  <c r="BF216"/>
  <c r="BF228"/>
  <c r="BF237"/>
  <c r="BF239"/>
  <c r="BF251"/>
  <c r="BF264"/>
  <c r="BF302"/>
  <c r="BF339"/>
  <c r="BF345"/>
  <c r="BF347"/>
  <c r="BF348"/>
  <c r="BF354"/>
  <c r="BF388"/>
  <c r="BF389"/>
  <c r="BF391"/>
  <c r="BF403"/>
  <c r="BF423"/>
  <c r="BF427"/>
  <c r="BF429"/>
  <c r="BF467"/>
  <c r="BF474"/>
  <c r="BF476"/>
  <c r="BF478"/>
  <c r="BF486"/>
  <c r="BF158"/>
  <c r="BF159"/>
  <c r="BF161"/>
  <c r="BF169"/>
  <c r="BF177"/>
  <c r="BF181"/>
  <c r="BF200"/>
  <c r="BF219"/>
  <c r="BF221"/>
  <c r="BF225"/>
  <c r="BF229"/>
  <c r="BF230"/>
  <c r="BF232"/>
  <c r="BF234"/>
  <c r="BF243"/>
  <c r="BF267"/>
  <c r="BF268"/>
  <c r="BF283"/>
  <c r="BF303"/>
  <c r="BF307"/>
  <c r="BF313"/>
  <c r="BF327"/>
  <c r="BF349"/>
  <c r="BF355"/>
  <c r="BF358"/>
  <c r="BF361"/>
  <c r="BF373"/>
  <c r="BF384"/>
  <c r="BF385"/>
  <c r="BF393"/>
  <c r="BF397"/>
  <c r="BF419"/>
  <c r="BF420"/>
  <c r="BF435"/>
  <c r="BF438"/>
  <c r="BF459"/>
  <c r="BF460"/>
  <c r="BF468"/>
  <c r="BF470"/>
  <c r="BF480"/>
  <c r="BF481"/>
  <c r="BF482"/>
  <c r="BF483"/>
  <c r="BF484"/>
  <c r="BF485"/>
  <c r="BF489"/>
  <c r="BF148"/>
  <c r="BF160"/>
  <c r="BF171"/>
  <c r="BF175"/>
  <c r="BF176"/>
  <c r="BF178"/>
  <c r="BF183"/>
  <c r="BF188"/>
  <c r="BF190"/>
  <c r="BF193"/>
  <c r="BF194"/>
  <c r="BF203"/>
  <c r="BF208"/>
  <c r="BF227"/>
  <c r="BF231"/>
  <c r="BF249"/>
  <c r="BF250"/>
  <c r="BF252"/>
  <c r="BF274"/>
  <c r="BF277"/>
  <c r="BF280"/>
  <c r="BF284"/>
  <c r="BF291"/>
  <c r="BF292"/>
  <c r="BF318"/>
  <c r="BF320"/>
  <c r="BF322"/>
  <c r="BF324"/>
  <c r="BF333"/>
  <c r="BF344"/>
  <c r="BF346"/>
  <c r="BF362"/>
  <c r="BF366"/>
  <c r="BF372"/>
  <c r="BF381"/>
  <c r="BF400"/>
  <c r="BF405"/>
  <c r="BF407"/>
  <c r="BF432"/>
  <c r="BF436"/>
  <c r="BF439"/>
  <c r="BF454"/>
  <c r="BF455"/>
  <c r="BF456"/>
  <c r="BF461"/>
  <c r="BF465"/>
  <c r="BF155"/>
  <c r="BF156"/>
  <c r="BF187"/>
  <c r="BF238"/>
  <c r="BF253"/>
  <c r="BF257"/>
  <c r="BF258"/>
  <c r="BF263"/>
  <c r="BF275"/>
  <c r="BF276"/>
  <c r="BF278"/>
  <c r="BF282"/>
  <c r="BF286"/>
  <c r="BF288"/>
  <c r="BF298"/>
  <c r="BF312"/>
  <c r="BF321"/>
  <c r="BF326"/>
  <c r="BF329"/>
  <c r="BF330"/>
  <c r="BF336"/>
  <c r="BF350"/>
  <c r="BF376"/>
  <c r="BF383"/>
  <c r="BF401"/>
  <c r="BF411"/>
  <c r="BF425"/>
  <c r="BF426"/>
  <c r="BF433"/>
  <c r="BF446"/>
  <c r="BF469"/>
  <c r="BF471"/>
  <c r="BF472"/>
  <c r="BF473"/>
  <c r="BF479"/>
  <c r="BF492"/>
  <c r="BF494"/>
  <c r="F37"/>
  <c i="1" r="BD95"/>
  <c r="BD94"/>
  <c r="W33"/>
  <c i="2" r="F33"/>
  <c i="1" r="AZ95"/>
  <c r="AZ94"/>
  <c r="W29"/>
  <c i="2" r="F35"/>
  <c i="1" r="BB95"/>
  <c r="BB94"/>
  <c r="AX94"/>
  <c i="2" r="J33"/>
  <c i="1" r="AV95"/>
  <c i="2" r="F36"/>
  <c i="1" r="BC95"/>
  <c r="BC94"/>
  <c r="AY94"/>
  <c i="2" l="1" r="T198"/>
  <c r="P198"/>
  <c r="P146"/>
  <c r="P145"/>
  <c i="1" r="AU95"/>
  <c i="2" r="R198"/>
  <c r="R145"/>
  <c r="T146"/>
  <c r="T145"/>
  <c r="BK146"/>
  <c r="BK198"/>
  <c r="J198"/>
  <c r="J103"/>
  <c r="J147"/>
  <c r="J98"/>
  <c r="BK487"/>
  <c r="J487"/>
  <c r="J121"/>
  <c r="BK490"/>
  <c r="J490"/>
  <c r="J123"/>
  <c i="1" r="W32"/>
  <c i="2" r="F34"/>
  <c i="1" r="BA95"/>
  <c r="BA94"/>
  <c r="W30"/>
  <c r="AU94"/>
  <c r="W31"/>
  <c i="2" r="J34"/>
  <c i="1" r="AW95"/>
  <c r="AT95"/>
  <c r="AV94"/>
  <c r="AK29"/>
  <c i="2" l="1" r="BK145"/>
  <c r="J145"/>
  <c r="J96"/>
  <c r="J146"/>
  <c r="J97"/>
  <c i="1" r="AW94"/>
  <c r="AK30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<sst xmlns="http://schemas.openxmlformats.org/spreadsheetml/2006/main">
  <si>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</si>
  <si>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</si>
  <si>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</si>
  <si>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</si>
  <si>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</si>
  <si>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</si>
  <si>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</si>
  <si>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</si>
  <si>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</si>
  <si>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</si>
  <si>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</si>
  <si>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</si>
  <si>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</si>
  <si>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</si>
  <si>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</si>
  <si>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</si>
  <si>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</si>
  <si>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</si>
  <si>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</si>
  <si>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</si>
  <si>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</si>
  <si>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</si>
  <si>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</si>
  <si>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</si>
  <si>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</si>
  <si>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</si>
  <si>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</si>
  <si>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</si>
  <si>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</si>
  <si>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</si>
  <si>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</si>
  <si>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</si>
  <si>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</si>
  <si>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</si>
  <si>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</si>
  <si>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</si>
  <si>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</si>
  <si>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</si>
  <si>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</si>
  <si>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</si>
  <si>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</si>
  <si>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</si>
  <si>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</si>
  <si>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</si>
  <si>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</si>
  <si>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</si>
  <si>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</si>
  <si>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</si>
  <si>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</si>
  <si>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</si>
  <si>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</si>
  <si>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</si>
  <si>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</si>
  <si>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</si>
  <si>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</si>
  <si>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</si>
  <si>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</si>
  <si>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</si>
  <si>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</si>
  <si>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</si>
  <si>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</si>
  <si>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</si>
  <si>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</si>
  <si>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</si>
  <si>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</si>
  <si>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</si>
  <si>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</si>
  <si>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</si>
  <si>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</si>
  <si>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</si>
  <si>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</si>
  <si>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</si>
  <si>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</si>
  <si>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</si>
  <si>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</si>
  <si>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</si>
  <si>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</si>
  <si>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</si>
  <si>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06</t>
  </si>
  <si>
    <t>Bělohorská 1653/106, dveře č.1</t>
  </si>
  <si>
    <t>STA</t>
  </si>
  <si>
    <t>1</t>
  </si>
  <si>
    <t>{b1a20ae7-8fc2-4818-8d69-639bb7ff225c}</t>
  </si>
  <si>
    <t>KRYCÍ LIST SOUPISU PRACÍ</t>
  </si>
  <si>
    <t>Objekt:</t>
  </si>
  <si>
    <t>06 - Bělohorská 1653/106, dveře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</si>
  <si>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</si>
  <si>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</si>
  <si>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</si>
  <si>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</si>
  <si>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</si>
  <si>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</si>
  <si>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</si>
  <si>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</si>
  <si>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</si>
  <si>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</si>
  <si>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</si>
  <si>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</si>
  <si>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</si>
  <si>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</si>
  <si>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</si>
  <si>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</si>
  <si>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</si>
  <si>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</si>
  <si>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</si>
  <si>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</si>
  <si>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</si>
  <si>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</si>
  <si>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</si>
  <si>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</si>
  <si>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</si>
  <si>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</si>
  <si>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</si>
  <si>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</si>
  <si>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</si>
  <si>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</si>
  <si>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</si>
  <si>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</si>
  <si>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</si>
  <si>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</si>
  <si>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</si>
  <si>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</si>
  <si>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</si>
  <si>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</si>
  <si>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</si>
  <si>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</si>
  <si>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</si>
  <si>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</si>
  <si>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</si>
  <si>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</si>
  <si>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</si>
  <si>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</si>
  <si>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</si>
  <si>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</si>
  <si>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</si>
  <si>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</si>
  <si>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</si>
  <si>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</si>
  <si>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</si>
  <si>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</si>
  <si>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</si>
  <si>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</si>
  <si>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</si>
  <si>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</si>
  <si>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</si>
  <si>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-1283443359</t>
  </si>
  <si>
    <t>32</t>
  </si>
  <si>
    <t>M</t>
  </si>
  <si>
    <t>13010420</t>
  </si>
  <si>
    <t>úhelník ocelový rovnostranný jakost S235JR (11 375) 50x50x5mm</t>
  </si>
  <si>
    <t>8</t>
  </si>
  <si>
    <t>785768996</t>
  </si>
  <si>
    <t>312</t>
  </si>
  <si>
    <t>340236211</t>
  </si>
  <si>
    <t>Zazdívka otvorů v příčkách nebo stěnách pl přes 0,0225 do 0,09 m2 cihlami plnými tl do 100 mm</t>
  </si>
  <si>
    <t>kus</t>
  </si>
  <si>
    <t>339167377</t>
  </si>
  <si>
    <t>30</t>
  </si>
  <si>
    <t>340238211</t>
  </si>
  <si>
    <t>Zazdívka otvorů v příčkách nebo stěnách pl přes 0,25 do 1 m2 cihlami plnými tl do 100 mm</t>
  </si>
  <si>
    <t>m2</t>
  </si>
  <si>
    <t>2010564978</t>
  </si>
  <si>
    <t>310</t>
  </si>
  <si>
    <t>346244354</t>
  </si>
  <si>
    <t>Obezdívka koupelnových van ploch rovných tl 100 mm z pórobetonových přesných tvárnic</t>
  </si>
  <si>
    <t>599275918</t>
  </si>
  <si>
    <t>6</t>
  </si>
  <si>
    <t>Úpravy povrchů, podlahy a osazování výplní</t>
  </si>
  <si>
    <t>611131121</t>
  </si>
  <si>
    <t>Penetrační disperzní nátěr vnitřních stropů nanášený ručně</t>
  </si>
  <si>
    <t>132771599</t>
  </si>
  <si>
    <t>611311131</t>
  </si>
  <si>
    <t>Potažení vnitřních rovných stropů vápenným štukem tloušťky do 3 mm</t>
  </si>
  <si>
    <t>-212764615</t>
  </si>
  <si>
    <t>307</t>
  </si>
  <si>
    <t>611315111</t>
  </si>
  <si>
    <t>Vápenná hladká omítka rýh ve stropech š do 150 mm</t>
  </si>
  <si>
    <t>2006830853</t>
  </si>
  <si>
    <t>308</t>
  </si>
  <si>
    <t>612131101</t>
  </si>
  <si>
    <t>Cementový postřik vnitřních stěn nanášený celoplošně ručně</t>
  </si>
  <si>
    <t>265838149</t>
  </si>
  <si>
    <t>612131121</t>
  </si>
  <si>
    <t>Penetrační disperzní nátěr vnitřních stěn nanášený ručně</t>
  </si>
  <si>
    <t>931617032</t>
  </si>
  <si>
    <t>333</t>
  </si>
  <si>
    <t>612311111</t>
  </si>
  <si>
    <t>Vápenná omítka hrubá jednovrstvá zatřená vnitřních stěn nanášená ručně</t>
  </si>
  <si>
    <t>509816701</t>
  </si>
  <si>
    <t>612311131</t>
  </si>
  <si>
    <t>Potažení vnitřních stěn vápenným štukem tloušťky do 3 mm</t>
  </si>
  <si>
    <t>1009435874</t>
  </si>
  <si>
    <t>309</t>
  </si>
  <si>
    <t>612315111</t>
  </si>
  <si>
    <t>Vápenná hladká omítka rýh ve stěnách š do 150 mm</t>
  </si>
  <si>
    <t>1772133370</t>
  </si>
  <si>
    <t>311</t>
  </si>
  <si>
    <t>612325211</t>
  </si>
  <si>
    <t>Vápenocementová hladká omítka malých ploch do 0,09 m2 na stěnách</t>
  </si>
  <si>
    <t>-1138587102</t>
  </si>
  <si>
    <t>313</t>
  </si>
  <si>
    <t>612325213</t>
  </si>
  <si>
    <t>Vápenocementová hladká omítka malých ploch přes 0,25 do 1 m2 na stěnách</t>
  </si>
  <si>
    <t>1587915009</t>
  </si>
  <si>
    <t>314</t>
  </si>
  <si>
    <t>631312141</t>
  </si>
  <si>
    <t>Doplnění rýh v dosavadních mazaninách betonem prostým</t>
  </si>
  <si>
    <t>m3</t>
  </si>
  <si>
    <t>-1529271640</t>
  </si>
  <si>
    <t>27</t>
  </si>
  <si>
    <t>642944121</t>
  </si>
  <si>
    <t>Osazování ocelových zárubní dodatečné pl do 2,5 m2</t>
  </si>
  <si>
    <t>-439445533</t>
  </si>
  <si>
    <t>28</t>
  </si>
  <si>
    <t>55331486</t>
  </si>
  <si>
    <t>zárubeň jednokřídlá ocelová pro zdění tl stěny 110-150mm rozměru 700/1970, 2100mm</t>
  </si>
  <si>
    <t>-1056955156</t>
  </si>
  <si>
    <t>29</t>
  </si>
  <si>
    <t>55331487</t>
  </si>
  <si>
    <t>zárubeň jednokřídlá ocelová pro zdění tl stěny 110-150mm rozměru 800/1970, 2100mm</t>
  </si>
  <si>
    <t>-1836997699</t>
  </si>
  <si>
    <t>9</t>
  </si>
  <si>
    <t>Ostatní konstrukce a práce, bourání</t>
  </si>
  <si>
    <t>315</t>
  </si>
  <si>
    <t>949101111</t>
  </si>
  <si>
    <t>Lešení pomocné pro objekty pozemních staveb s lešeňovou podlahou v do 1,9 m zatížení do 150 kg/m2</t>
  </si>
  <si>
    <t>-1933582558</t>
  </si>
  <si>
    <t>5</t>
  </si>
  <si>
    <t>952901111</t>
  </si>
  <si>
    <t>Vyčištění budov bytové a občanské výstavby při výšce podlaží do 4 m</t>
  </si>
  <si>
    <t>1996304793</t>
  </si>
  <si>
    <t>316</t>
  </si>
  <si>
    <t>952902021</t>
  </si>
  <si>
    <t>Čištění budov zametení hladkých podlah</t>
  </si>
  <si>
    <t>-1146945355</t>
  </si>
  <si>
    <t>129</t>
  </si>
  <si>
    <t>962031132</t>
  </si>
  <si>
    <t>Bourání příček z cihel pálených na MVC tl do 100 mm</t>
  </si>
  <si>
    <t>-967524794</t>
  </si>
  <si>
    <t>87</t>
  </si>
  <si>
    <t>965046111</t>
  </si>
  <si>
    <t>Broušení stávajících betonových podlah úběr do 3 mm</t>
  </si>
  <si>
    <t>-1277996155</t>
  </si>
  <si>
    <t>88</t>
  </si>
  <si>
    <t>965046119</t>
  </si>
  <si>
    <t>Příplatek k broušení stávajících betonových podlah za každý další 1 mm úběru</t>
  </si>
  <si>
    <t>1648972961</t>
  </si>
  <si>
    <t>80</t>
  </si>
  <si>
    <t>965081213</t>
  </si>
  <si>
    <t>Bourání podlah z dlaždic keramických nebo xylolitových tl do 10 mm plochy přes 1 m2</t>
  </si>
  <si>
    <t>-1554766836</t>
  </si>
  <si>
    <t>83</t>
  </si>
  <si>
    <t>968062244</t>
  </si>
  <si>
    <t>Vybourání dřevěných rámů oken jednoduchých včetně křídel pl do 1 m2</t>
  </si>
  <si>
    <t>675906601</t>
  </si>
  <si>
    <t>26</t>
  </si>
  <si>
    <t>968072455</t>
  </si>
  <si>
    <t>Vybourání kovových dveřních zárubní pl do 2 m2</t>
  </si>
  <si>
    <t>-2013485443</t>
  </si>
  <si>
    <t>317</t>
  </si>
  <si>
    <t>971033431</t>
  </si>
  <si>
    <t>Vybourání otvorů ve zdivu cihelném pl do 0,25 m2 na MVC nebo MV tl do 150 mm</t>
  </si>
  <si>
    <t>-1543862455</t>
  </si>
  <si>
    <t>318</t>
  </si>
  <si>
    <t>973031616</t>
  </si>
  <si>
    <t>Vysekání kapes ve zdivu cihelném na MV nebo MVC pro špalíky a krabice do 100x100x50 mm</t>
  </si>
  <si>
    <t>-32946459</t>
  </si>
  <si>
    <t>319</t>
  </si>
  <si>
    <t>974031132</t>
  </si>
  <si>
    <t>Vysekání rýh ve zdivu cihelném hl do 50 mm š do 70 mm</t>
  </si>
  <si>
    <t>m</t>
  </si>
  <si>
    <t>1260416761</t>
  </si>
  <si>
    <t>320</t>
  </si>
  <si>
    <t>974031142</t>
  </si>
  <si>
    <t>Vysekání rýh ve zdivu cihelném hl do 70 mm š do 70 mm</t>
  </si>
  <si>
    <t>1067555367</t>
  </si>
  <si>
    <t>321</t>
  </si>
  <si>
    <t>974031144</t>
  </si>
  <si>
    <t>Vysekání rýh ve zdivu cihelném hl do 70 mm š do 150 mm</t>
  </si>
  <si>
    <t>1697356238</t>
  </si>
  <si>
    <t>322</t>
  </si>
  <si>
    <t>974031164</t>
  </si>
  <si>
    <t>Vysekání rýh ve zdivu cihelném hl do 150 mm š do 150 mm</t>
  </si>
  <si>
    <t>1939344352</t>
  </si>
  <si>
    <t>323</t>
  </si>
  <si>
    <t>974042564</t>
  </si>
  <si>
    <t>Vysekání rýh v dlažbě betonové nebo jiné monolitické hl do 150 mm š do 150 mm</t>
  </si>
  <si>
    <t>-85959115</t>
  </si>
  <si>
    <t>324</t>
  </si>
  <si>
    <t>974082112</t>
  </si>
  <si>
    <t>Vysekání rýh pro ploché vodiče v omítce MV nebo MVC stěn š do 30 mm</t>
  </si>
  <si>
    <t>1772841739</t>
  </si>
  <si>
    <t>325</t>
  </si>
  <si>
    <t>974082172</t>
  </si>
  <si>
    <t>Vysekání rýh pro ploché vodiče v omítce MV nebo MVC stropů š do 30 mm</t>
  </si>
  <si>
    <t>-1190372685</t>
  </si>
  <si>
    <t>104</t>
  </si>
  <si>
    <t>978013191</t>
  </si>
  <si>
    <t>Otlučení (osekání) vnitřní vápenné nebo vápenocementové omítky stěn v rozsahu přes 50 do 100 %</t>
  </si>
  <si>
    <t>-107440380</t>
  </si>
  <si>
    <t>79</t>
  </si>
  <si>
    <t>978059541</t>
  </si>
  <si>
    <t>Odsekání a odebrání obkladů stěn z vnitřních obkládaček plochy přes 1 m2</t>
  </si>
  <si>
    <t>-677000386</t>
  </si>
  <si>
    <t>997</t>
  </si>
  <si>
    <t>Přesun sutě</t>
  </si>
  <si>
    <t>328</t>
  </si>
  <si>
    <t>997013211</t>
  </si>
  <si>
    <t>Vnitrostaveništní doprava suti a vybouraných hmot pro budovy v do 6 m ručně</t>
  </si>
  <si>
    <t>-993231646</t>
  </si>
  <si>
    <t>329</t>
  </si>
  <si>
    <t>997013219</t>
  </si>
  <si>
    <t>Příplatek k vnitrostaveništní dopravě suti a vybouraných hmot za zvětšenou dopravu suti ZKD 10 m</t>
  </si>
  <si>
    <t>1063154764</t>
  </si>
  <si>
    <t>330</t>
  </si>
  <si>
    <t>997013501</t>
  </si>
  <si>
    <t>Odvoz suti a vybouraných hmot na skládku nebo meziskládku do 1 km se složením</t>
  </si>
  <si>
    <t>183433947</t>
  </si>
  <si>
    <t>331</t>
  </si>
  <si>
    <t>997013509</t>
  </si>
  <si>
    <t>Příplatek k odvozu suti a vybouraných hmot na skládku ZKD 1 km přes 1 km</t>
  </si>
  <si>
    <t>1429498043</t>
  </si>
  <si>
    <t>332</t>
  </si>
  <si>
    <t>997013631</t>
  </si>
  <si>
    <t>Poplatek za uložení na skládce (skládkovné) stavebního odpadu směsného kód odpadu 17 09 04</t>
  </si>
  <si>
    <t>283388783</t>
  </si>
  <si>
    <t>998</t>
  </si>
  <si>
    <t>Přesun hmot</t>
  </si>
  <si>
    <t>326</t>
  </si>
  <si>
    <t>998018001</t>
  </si>
  <si>
    <t>Přesun hmot ruční pro budovy v do 6 m</t>
  </si>
  <si>
    <t>874212533</t>
  </si>
  <si>
    <t>327</t>
  </si>
  <si>
    <t>998018011</t>
  </si>
  <si>
    <t>Příplatek k ručnímu přesunu hmot pro budovy za zvětšený přesun ZKD 100 m</t>
  </si>
  <si>
    <t>261713589</t>
  </si>
  <si>
    <t>PSV</t>
  </si>
  <si>
    <t>Práce a dodávky PSV</t>
  </si>
  <si>
    <t>721</t>
  </si>
  <si>
    <t>Zdravotechnika - vnitřní kanalizace</t>
  </si>
  <si>
    <t>130</t>
  </si>
  <si>
    <t>721170972</t>
  </si>
  <si>
    <t>Potrubí z PVC krácení trub DN 50</t>
  </si>
  <si>
    <t>16</t>
  </si>
  <si>
    <t>131387492</t>
  </si>
  <si>
    <t>131</t>
  </si>
  <si>
    <t>721170973</t>
  </si>
  <si>
    <t>Potrubí z PVC krácení trub DN 70</t>
  </si>
  <si>
    <t>635288558</t>
  </si>
  <si>
    <t>132</t>
  </si>
  <si>
    <t>721170975</t>
  </si>
  <si>
    <t>Potrubí z PVC krácení trub DN 125</t>
  </si>
  <si>
    <t>-1525117323</t>
  </si>
  <si>
    <t>133</t>
  </si>
  <si>
    <t>721171803</t>
  </si>
  <si>
    <t>Demontáž potrubí z PVC D do 75</t>
  </si>
  <si>
    <t>-1680285035</t>
  </si>
  <si>
    <t>134</t>
  </si>
  <si>
    <t>721171808</t>
  </si>
  <si>
    <t>Demontáž potrubí z PVC D přes 75 do 114</t>
  </si>
  <si>
    <t>1390557098</t>
  </si>
  <si>
    <t>135</t>
  </si>
  <si>
    <t>721174042</t>
  </si>
  <si>
    <t>Potrubí kanalizační z PP připojovací DN 40</t>
  </si>
  <si>
    <t>-1069619896</t>
  </si>
  <si>
    <t>136</t>
  </si>
  <si>
    <t>721174043</t>
  </si>
  <si>
    <t>Potrubí kanalizační z PP připojovací DN 50</t>
  </si>
  <si>
    <t>1962246794</t>
  </si>
  <si>
    <t>137</t>
  </si>
  <si>
    <t>721174044</t>
  </si>
  <si>
    <t>Potrubí kanalizační z PP připojovací DN 75</t>
  </si>
  <si>
    <t>351166468</t>
  </si>
  <si>
    <t>138</t>
  </si>
  <si>
    <t>721174045</t>
  </si>
  <si>
    <t>Potrubí kanalizační z PP připojovací DN 110</t>
  </si>
  <si>
    <t>1794812501</t>
  </si>
  <si>
    <t>139</t>
  </si>
  <si>
    <t>721194104</t>
  </si>
  <si>
    <t>Vyvedení a upevnění odpadních výpustek DN 40</t>
  </si>
  <si>
    <t>1336789943</t>
  </si>
  <si>
    <t>140</t>
  </si>
  <si>
    <t>721194105</t>
  </si>
  <si>
    <t>Vyvedení a upevnění odpadních výpustek DN 50</t>
  </si>
  <si>
    <t>-599661172</t>
  </si>
  <si>
    <t>141</t>
  </si>
  <si>
    <t>721194107</t>
  </si>
  <si>
    <t>Vyvedení a upevnění odpadních výpustek DN 70</t>
  </si>
  <si>
    <t>1226489807</t>
  </si>
  <si>
    <t>142</t>
  </si>
  <si>
    <t>721194109</t>
  </si>
  <si>
    <t>Vyvedení a upevnění odpadních výpustek DN 110</t>
  </si>
  <si>
    <t>355454178</t>
  </si>
  <si>
    <t>143</t>
  </si>
  <si>
    <t>721226512</t>
  </si>
  <si>
    <t>Zápachová uzávěrka podomítková pro pračku a myčku DN 50</t>
  </si>
  <si>
    <t>-236720131</t>
  </si>
  <si>
    <t>144</t>
  </si>
  <si>
    <t>721290111</t>
  </si>
  <si>
    <t>Zkouška těsnosti potrubí kanalizace vodou DN do 125</t>
  </si>
  <si>
    <t>18867079</t>
  </si>
  <si>
    <t>145</t>
  </si>
  <si>
    <t>998721101</t>
  </si>
  <si>
    <t>Přesun hmot tonážní pro vnitřní kanalizace v objektech v do 6 m</t>
  </si>
  <si>
    <t>-185718689</t>
  </si>
  <si>
    <t>146</t>
  </si>
  <si>
    <t>998721181</t>
  </si>
  <si>
    <t>Příplatek k přesunu hmot tonážní 721 prováděný bez použití mechanizace</t>
  </si>
  <si>
    <t>502538495</t>
  </si>
  <si>
    <t>147</t>
  </si>
  <si>
    <t>998721192</t>
  </si>
  <si>
    <t>Příplatek k přesunu hmot tonážní 721 za zvětšený přesun do 100 m</t>
  </si>
  <si>
    <t>1899229509</t>
  </si>
  <si>
    <t>722</t>
  </si>
  <si>
    <t>Zdravotechnika - vnitřní vodovod</t>
  </si>
  <si>
    <t>148</t>
  </si>
  <si>
    <t>722170801</t>
  </si>
  <si>
    <t>Demontáž rozvodů vody z plastů D do 25</t>
  </si>
  <si>
    <t>-1771920734</t>
  </si>
  <si>
    <t>152</t>
  </si>
  <si>
    <t>722174022</t>
  </si>
  <si>
    <t>Potrubí vodovodní plastové PPR svar polyfúze PN 20 D 20x3,4 mm</t>
  </si>
  <si>
    <t>1568272239</t>
  </si>
  <si>
    <t>153</t>
  </si>
  <si>
    <t>722179191</t>
  </si>
  <si>
    <t>Příplatek k rozvodu vody z plastů za malý rozsah prací na zakázce do 20 m</t>
  </si>
  <si>
    <t>soubor</t>
  </si>
  <si>
    <t>448452101</t>
  </si>
  <si>
    <t>154</t>
  </si>
  <si>
    <t>722179192</t>
  </si>
  <si>
    <t>Příplatek k rozvodu vody z plastů za potrubí do D 32 mm do 15 svarů</t>
  </si>
  <si>
    <t>1839045609</t>
  </si>
  <si>
    <t>155</t>
  </si>
  <si>
    <t>722181211</t>
  </si>
  <si>
    <t>Ochrana vodovodního potrubí přilepenými termoizolačními trubicemi z PE tl do 6 mm DN do 22 mm</t>
  </si>
  <si>
    <t>-2143904734</t>
  </si>
  <si>
    <t>163</t>
  </si>
  <si>
    <t>722181812</t>
  </si>
  <si>
    <t>Demontáž plstěných pásů z trub D do 50</t>
  </si>
  <si>
    <t>-533706747</t>
  </si>
  <si>
    <t>156</t>
  </si>
  <si>
    <t>722190401</t>
  </si>
  <si>
    <t>Vyvedení a upevnění výpustku DN do 25</t>
  </si>
  <si>
    <t>1951663231</t>
  </si>
  <si>
    <t>151</t>
  </si>
  <si>
    <t>722190901</t>
  </si>
  <si>
    <t>Uzavření nebo otevření vodovodního potrubí při opravách</t>
  </si>
  <si>
    <t>445772207</t>
  </si>
  <si>
    <t>157</t>
  </si>
  <si>
    <t>722220152</t>
  </si>
  <si>
    <t>Nástěnka závitová plastová PPR PN 20 DN 20 x G 1/2"</t>
  </si>
  <si>
    <t>-232382663</t>
  </si>
  <si>
    <t>164</t>
  </si>
  <si>
    <t>722220161</t>
  </si>
  <si>
    <t>Nástěnný komplet plastový PPR PN 20 DN 20 x G 1/2"</t>
  </si>
  <si>
    <t>-54004726</t>
  </si>
  <si>
    <t>149</t>
  </si>
  <si>
    <t>722220861</t>
  </si>
  <si>
    <t>Demontáž armatur závitových se dvěma závity G do 3/4</t>
  </si>
  <si>
    <t>1924520633</t>
  </si>
  <si>
    <t>165</t>
  </si>
  <si>
    <t>722232222</t>
  </si>
  <si>
    <t>Kohout kulový rohový G 3/4" PN 42 do 185°C plnoprůtokový s 2x vnějším závitem</t>
  </si>
  <si>
    <t>-2083218978</t>
  </si>
  <si>
    <t>166</t>
  </si>
  <si>
    <t>722239101</t>
  </si>
  <si>
    <t>Montáž armatur vodovodních se dvěma závity G 1/2"</t>
  </si>
  <si>
    <t>894284908</t>
  </si>
  <si>
    <t>167</t>
  </si>
  <si>
    <t>55190004</t>
  </si>
  <si>
    <t>flexi hadice ohebná k baterii D 8x12mm F 3/8"xM10 500mm</t>
  </si>
  <si>
    <t>530780442</t>
  </si>
  <si>
    <t>168</t>
  </si>
  <si>
    <t>722240122</t>
  </si>
  <si>
    <t>Kohout kulový plastový PPR DN 20</t>
  </si>
  <si>
    <t>1054055125</t>
  </si>
  <si>
    <t>150</t>
  </si>
  <si>
    <t>722260812</t>
  </si>
  <si>
    <t>Demontáž vodoměrů závitových G 3/4</t>
  </si>
  <si>
    <t>1314909426</t>
  </si>
  <si>
    <t>169</t>
  </si>
  <si>
    <t>722260922</t>
  </si>
  <si>
    <t>Zpětná montáž vodoměrů závitových G 3/4</t>
  </si>
  <si>
    <t>-1272506161</t>
  </si>
  <si>
    <t>170</t>
  </si>
  <si>
    <t>722290226</t>
  </si>
  <si>
    <t>Zkouška těsnosti vodovodního potrubí závitového DN do 50</t>
  </si>
  <si>
    <t>-744680174</t>
  </si>
  <si>
    <t>159</t>
  </si>
  <si>
    <t>722290234</t>
  </si>
  <si>
    <t>Proplach a dezinfekce vodovodního potrubí DN do 80</t>
  </si>
  <si>
    <t>1405869751</t>
  </si>
  <si>
    <t>160</t>
  </si>
  <si>
    <t>998722101</t>
  </si>
  <si>
    <t>Přesun hmot tonážní pro vnitřní vodovod v objektech v do 6 m</t>
  </si>
  <si>
    <t>1550501103</t>
  </si>
  <si>
    <t>161</t>
  </si>
  <si>
    <t>998722181</t>
  </si>
  <si>
    <t>Příplatek k přesunu hmot tonážní 722 prováděný bez použití mechanizace</t>
  </si>
  <si>
    <t>-788773033</t>
  </si>
  <si>
    <t>162</t>
  </si>
  <si>
    <t>998722192</t>
  </si>
  <si>
    <t>Příplatek k přesunu hmot tonážní 722 za zvětšený přesun do 100 m</t>
  </si>
  <si>
    <t>-137401731</t>
  </si>
  <si>
    <t>723</t>
  </si>
  <si>
    <t>Zdravotechnika - vnitřní plynovod</t>
  </si>
  <si>
    <t>171</t>
  </si>
  <si>
    <t>723120805</t>
  </si>
  <si>
    <t>Demontáž potrubí ocelové závitové svařované DN od 25 do 50</t>
  </si>
  <si>
    <t>566099851</t>
  </si>
  <si>
    <t>172</t>
  </si>
  <si>
    <t>723229104</t>
  </si>
  <si>
    <t>Montáž armatur plynovodních s jedním závitem G 1" ostatní typ</t>
  </si>
  <si>
    <t>888652715</t>
  </si>
  <si>
    <t>173</t>
  </si>
  <si>
    <t>55134563</t>
  </si>
  <si>
    <t>uzávěr plynu kulový s integrovanou tlakovou zátkou, PN5 pro měření provozního přetlaku 1"</t>
  </si>
  <si>
    <t>1569069688</t>
  </si>
  <si>
    <t>174</t>
  </si>
  <si>
    <t>998723101</t>
  </si>
  <si>
    <t>Přesun hmot tonážní pro vnitřní plynovod v objektech v do 6 m</t>
  </si>
  <si>
    <t>169556682</t>
  </si>
  <si>
    <t>175</t>
  </si>
  <si>
    <t>998723181</t>
  </si>
  <si>
    <t>Příplatek k přesunu hmot tonážní 723 prováděný bez použití mechanizace</t>
  </si>
  <si>
    <t>-811109439</t>
  </si>
  <si>
    <t>176</t>
  </si>
  <si>
    <t>998723192</t>
  </si>
  <si>
    <t>Příplatek k přesunu hmot tonážní 723 za zvětšený přesun do 100 m</t>
  </si>
  <si>
    <t>-1137166726</t>
  </si>
  <si>
    <t>725</t>
  </si>
  <si>
    <t>Zdravotechnika - zařizovací předměty</t>
  </si>
  <si>
    <t>35</t>
  </si>
  <si>
    <t>725110811</t>
  </si>
  <si>
    <t>Demontáž klozetů splachovací s nádrží</t>
  </si>
  <si>
    <t>-1441023019</t>
  </si>
  <si>
    <t>36</t>
  </si>
  <si>
    <t>725119122</t>
  </si>
  <si>
    <t>Montáž klozetových mís kombi</t>
  </si>
  <si>
    <t>2002689352</t>
  </si>
  <si>
    <t>37</t>
  </si>
  <si>
    <t>64232051</t>
  </si>
  <si>
    <t>klozet keramický kombinovaný hluboké splachování odpad vodorovný bílý 630x360x770mm</t>
  </si>
  <si>
    <t>1861405577</t>
  </si>
  <si>
    <t>38</t>
  </si>
  <si>
    <t>55166827</t>
  </si>
  <si>
    <t>sedátko záchodové plastové bílé</t>
  </si>
  <si>
    <t>1769869182</t>
  </si>
  <si>
    <t>39</t>
  </si>
  <si>
    <t>725210821</t>
  </si>
  <si>
    <t>Demontáž umyvadel bez výtokových armatur</t>
  </si>
  <si>
    <t>-1037622608</t>
  </si>
  <si>
    <t>40</t>
  </si>
  <si>
    <t>725211603</t>
  </si>
  <si>
    <t>Umyvadlo keramické bílé šířky 600 mm bez krytu na sifon připevněné na stěnu šrouby</t>
  </si>
  <si>
    <t>915348196</t>
  </si>
  <si>
    <t>41</t>
  </si>
  <si>
    <t>725220841</t>
  </si>
  <si>
    <t>Demontáž van ocelová rohová</t>
  </si>
  <si>
    <t>699993314</t>
  </si>
  <si>
    <t>42</t>
  </si>
  <si>
    <t>725241123</t>
  </si>
  <si>
    <t>Vanička sprchová akrylátová obdélníková 900x800 mm</t>
  </si>
  <si>
    <t>942069144</t>
  </si>
  <si>
    <t>43</t>
  </si>
  <si>
    <t>725244623</t>
  </si>
  <si>
    <t>Zástěna sprchová rohová polorámová skleněná tl. 6 mm dveře otvíravé jednokřídlové vstup z čela na vaničku 900x800 mm</t>
  </si>
  <si>
    <t>792378424</t>
  </si>
  <si>
    <t>44</t>
  </si>
  <si>
    <t>725320822</t>
  </si>
  <si>
    <t>Demontáž dřez dvojitý vestavěný v kuchyňských sestavách bez výtokových armatur</t>
  </si>
  <si>
    <t>278233410</t>
  </si>
  <si>
    <t>47</t>
  </si>
  <si>
    <t>725514802</t>
  </si>
  <si>
    <t>Demontáž ohřívač průtokový plynový do 16 litrů za minutu</t>
  </si>
  <si>
    <t>-1451647936</t>
  </si>
  <si>
    <t>85</t>
  </si>
  <si>
    <t>725530823</t>
  </si>
  <si>
    <t>Demontáž ohřívač elektrický tlakový do 200 litrů</t>
  </si>
  <si>
    <t>1133848789</t>
  </si>
  <si>
    <t>62</t>
  </si>
  <si>
    <t>725531102</t>
  </si>
  <si>
    <t>Elektrický ohřívač zásobníkový přepadový beztlakový 10 l / 2 kW</t>
  </si>
  <si>
    <t>1579257648</t>
  </si>
  <si>
    <t>45</t>
  </si>
  <si>
    <t>725539205</t>
  </si>
  <si>
    <t>Montáž ohřívačů zásobníkových závěsných tlakových do 160 litrů</t>
  </si>
  <si>
    <t>-543553382</t>
  </si>
  <si>
    <t>46</t>
  </si>
  <si>
    <t>6000229010</t>
  </si>
  <si>
    <t>Elektrický ohřívač vody 150 l</t>
  </si>
  <si>
    <t>-2140814152</t>
  </si>
  <si>
    <t>34</t>
  </si>
  <si>
    <t>STB.238957</t>
  </si>
  <si>
    <t>armatura bezpečnostní KV 30 pro elektrické tlakové zásobníky a ohřívače vody s pojistným ventilem 0,6 MPa</t>
  </si>
  <si>
    <t>-934026818</t>
  </si>
  <si>
    <t>60</t>
  </si>
  <si>
    <t>STB.238959</t>
  </si>
  <si>
    <t>armatura bezpečnostní KV 307 pro elektrické tlakové zásobníky a ohřívače vody s pojistným ventilem 0,7 MPa</t>
  </si>
  <si>
    <t>1544945003</t>
  </si>
  <si>
    <t>48</t>
  </si>
  <si>
    <t>725610810</t>
  </si>
  <si>
    <t>Demontáž sporáků plynových</t>
  </si>
  <si>
    <t>-1134328301</t>
  </si>
  <si>
    <t>49</t>
  </si>
  <si>
    <t>725810811</t>
  </si>
  <si>
    <t>Demontáž ventilů výtokových nástěnných</t>
  </si>
  <si>
    <t>486112798</t>
  </si>
  <si>
    <t>50</t>
  </si>
  <si>
    <t>725813112</t>
  </si>
  <si>
    <t>Ventil rohový pračkový G 3/4"</t>
  </si>
  <si>
    <t>-1408823186</t>
  </si>
  <si>
    <t>51</t>
  </si>
  <si>
    <t>725820801</t>
  </si>
  <si>
    <t>Demontáž baterie nástěnné do G 3 / 4</t>
  </si>
  <si>
    <t>987809248</t>
  </si>
  <si>
    <t>61</t>
  </si>
  <si>
    <t>725820802</t>
  </si>
  <si>
    <t>Demontáž baterie stojánkové do jednoho otvoru</t>
  </si>
  <si>
    <t>853959426</t>
  </si>
  <si>
    <t>52</t>
  </si>
  <si>
    <t>725822613</t>
  </si>
  <si>
    <t>Baterie umyvadlová stojánková páková s výpustí</t>
  </si>
  <si>
    <t>-1522889775</t>
  </si>
  <si>
    <t>53</t>
  </si>
  <si>
    <t>725849411</t>
  </si>
  <si>
    <t>Montáž baterie sprchové nástěnná s nastavitelnou výškou sprchy</t>
  </si>
  <si>
    <t>728572849</t>
  </si>
  <si>
    <t>54</t>
  </si>
  <si>
    <t>55145588</t>
  </si>
  <si>
    <t>baterie sprchová bez příslušenství</t>
  </si>
  <si>
    <t>561625425</t>
  </si>
  <si>
    <t>55</t>
  </si>
  <si>
    <t>55145003</t>
  </si>
  <si>
    <t>souprava sprchová komplet</t>
  </si>
  <si>
    <t>sada</t>
  </si>
  <si>
    <t>-82652200</t>
  </si>
  <si>
    <t>56</t>
  </si>
  <si>
    <t>725860812</t>
  </si>
  <si>
    <t>Demontáž uzávěrů zápachu dvojitých</t>
  </si>
  <si>
    <t>295846470</t>
  </si>
  <si>
    <t>177</t>
  </si>
  <si>
    <t>725869101</t>
  </si>
  <si>
    <t>Montáž zápachových uzávěrek umyvadlových do DN 40</t>
  </si>
  <si>
    <t>-261331862</t>
  </si>
  <si>
    <t>178</t>
  </si>
  <si>
    <t>55161322</t>
  </si>
  <si>
    <t>uzávěrka zápachová umyvadlová s krycí růžicí odtoku DN 40, chrom</t>
  </si>
  <si>
    <t>756511106</t>
  </si>
  <si>
    <t>179</t>
  </si>
  <si>
    <t>998725101</t>
  </si>
  <si>
    <t>Přesun hmot tonážní pro zařizovací předměty v objektech v do 6 m</t>
  </si>
  <si>
    <t>-801120554</t>
  </si>
  <si>
    <t>58</t>
  </si>
  <si>
    <t>998725181</t>
  </si>
  <si>
    <t>Příplatek k přesunu hmot tonážní 725 prováděný bez použití mechanizace</t>
  </si>
  <si>
    <t>-1916543288</t>
  </si>
  <si>
    <t>59</t>
  </si>
  <si>
    <t>998725192</t>
  </si>
  <si>
    <t>Příplatek k přesunu hmot tonážní 725 za zvětšený přesun do 100 m</t>
  </si>
  <si>
    <t>1138742439</t>
  </si>
  <si>
    <t>733</t>
  </si>
  <si>
    <t>Ústřední vytápění - rozvodné potrubí</t>
  </si>
  <si>
    <t>180</t>
  </si>
  <si>
    <t>733221202</t>
  </si>
  <si>
    <t>Potrubí měděné měkké spojované tvrdým pájením D 15x1 mm</t>
  </si>
  <si>
    <t>-899908316</t>
  </si>
  <si>
    <t>181</t>
  </si>
  <si>
    <t>733291101</t>
  </si>
  <si>
    <t>Zkouška těsnosti potrubí měděné D do 35x1,5</t>
  </si>
  <si>
    <t>-686294154</t>
  </si>
  <si>
    <t>185</t>
  </si>
  <si>
    <t>733291902</t>
  </si>
  <si>
    <t>Propojení potrubí měděného při opravě D 15x1 mm</t>
  </si>
  <si>
    <t>-1223082082</t>
  </si>
  <si>
    <t>186</t>
  </si>
  <si>
    <t>733390304</t>
  </si>
  <si>
    <t xml:space="preserve">Napuštění potrubí </t>
  </si>
  <si>
    <t>402338273</t>
  </si>
  <si>
    <t>182</t>
  </si>
  <si>
    <t>998733101</t>
  </si>
  <si>
    <t>Přesun hmot tonážní pro rozvody potrubí v objektech v do 6 m</t>
  </si>
  <si>
    <t>1285442038</t>
  </si>
  <si>
    <t>183</t>
  </si>
  <si>
    <t>998733181</t>
  </si>
  <si>
    <t>Příplatek k přesunu hmot tonážní 733 prováděný bez použití mechanizace</t>
  </si>
  <si>
    <t>1877684233</t>
  </si>
  <si>
    <t>184</t>
  </si>
  <si>
    <t>998733193</t>
  </si>
  <si>
    <t>Příplatek k přesunu hmot tonážní 733 za zvětšený přesun do 500 m</t>
  </si>
  <si>
    <t>1688232324</t>
  </si>
  <si>
    <t>734</t>
  </si>
  <si>
    <t>Ústřední vytápění - armatury</t>
  </si>
  <si>
    <t>187</t>
  </si>
  <si>
    <t>734222813</t>
  </si>
  <si>
    <t>Ventil závitový termostatický přímý G 3/4 PN 16 do 110°C s ruční hlavou chromovaný</t>
  </si>
  <si>
    <t>784717945</t>
  </si>
  <si>
    <t>188</t>
  </si>
  <si>
    <t>998734101</t>
  </si>
  <si>
    <t>Přesun hmot tonážní pro armatury v objektech v do 6 m</t>
  </si>
  <si>
    <t>-666619361</t>
  </si>
  <si>
    <t>189</t>
  </si>
  <si>
    <t>998734181</t>
  </si>
  <si>
    <t>Příplatek k přesunu hmot tonážní 734 prováděný bez použití mechanizace</t>
  </si>
  <si>
    <t>123174241</t>
  </si>
  <si>
    <t>190</t>
  </si>
  <si>
    <t>998734193</t>
  </si>
  <si>
    <t>Příplatek k přesunu hmot tonážní 734 za zvětšený přesun do 500 m</t>
  </si>
  <si>
    <t>1905595886</t>
  </si>
  <si>
    <t>735</t>
  </si>
  <si>
    <t>Ústřední vytápění - otopná tělesa</t>
  </si>
  <si>
    <t>191</t>
  </si>
  <si>
    <t>735000912</t>
  </si>
  <si>
    <t>Vyregulování ventilu nebo kohoutu dvojregulačního s termostatickým ovládáním</t>
  </si>
  <si>
    <t>-562563777</t>
  </si>
  <si>
    <t>192</t>
  </si>
  <si>
    <t>735111810</t>
  </si>
  <si>
    <t>Demontáž otopného tělesa litinového článkového</t>
  </si>
  <si>
    <t>1719031418</t>
  </si>
  <si>
    <t>194</t>
  </si>
  <si>
    <t>735117110</t>
  </si>
  <si>
    <t>Odpojení a připojení otopného tělesa litinového po nátěru</t>
  </si>
  <si>
    <t>-229926282</t>
  </si>
  <si>
    <t>195</t>
  </si>
  <si>
    <t>735118110</t>
  </si>
  <si>
    <t>Zkoušky těsnosti otopných těles litinových článkových vodou</t>
  </si>
  <si>
    <t>1962256235</t>
  </si>
  <si>
    <t>197</t>
  </si>
  <si>
    <t>735164511</t>
  </si>
  <si>
    <t>Montáž otopného tělesa trubkového na stěnu v tělesa do 1500 mm</t>
  </si>
  <si>
    <t>-948697660</t>
  </si>
  <si>
    <t>198</t>
  </si>
  <si>
    <t>KRD.KLC0900450010</t>
  </si>
  <si>
    <t>KORALUX LINEAR CLASSIC 0900/0450 včetně T odbočky k žebříku</t>
  </si>
  <si>
    <t>-63730112</t>
  </si>
  <si>
    <t>199</t>
  </si>
  <si>
    <t>42695001.1</t>
  </si>
  <si>
    <t>těleso topné EL 07 s intregrovaným regulátorem teploty - 1000 W</t>
  </si>
  <si>
    <t>-2121009089</t>
  </si>
  <si>
    <t>200</t>
  </si>
  <si>
    <t>735191902</t>
  </si>
  <si>
    <t>Vyzkoušení otopných těles litinových po opravě tlakem</t>
  </si>
  <si>
    <t>-799803527</t>
  </si>
  <si>
    <t>201</t>
  </si>
  <si>
    <t>735191904</t>
  </si>
  <si>
    <t>Vyčištění otopných těles litinových proplachem vodou</t>
  </si>
  <si>
    <t>-643233392</t>
  </si>
  <si>
    <t>202</t>
  </si>
  <si>
    <t>735191905</t>
  </si>
  <si>
    <t>Odvzdušnění otopných těles</t>
  </si>
  <si>
    <t>-1103269638</t>
  </si>
  <si>
    <t>203</t>
  </si>
  <si>
    <t>735191910</t>
  </si>
  <si>
    <t>Napuštění vody do otopných těles</t>
  </si>
  <si>
    <t>1601521616</t>
  </si>
  <si>
    <t>204</t>
  </si>
  <si>
    <t>735192911</t>
  </si>
  <si>
    <t>Zpětná montáž otopných těles článkových litinových</t>
  </si>
  <si>
    <t>617131578</t>
  </si>
  <si>
    <t>193</t>
  </si>
  <si>
    <t>735494811</t>
  </si>
  <si>
    <t>Vypuštění vody z otopných těles</t>
  </si>
  <si>
    <t>-1490361970</t>
  </si>
  <si>
    <t>205</t>
  </si>
  <si>
    <t>998735101</t>
  </si>
  <si>
    <t>Přesun hmot tonážní pro otopná tělesa v objektech v do 6 m</t>
  </si>
  <si>
    <t>955426519</t>
  </si>
  <si>
    <t>206</t>
  </si>
  <si>
    <t>998735181</t>
  </si>
  <si>
    <t>Příplatek k přesunu hmot tonážní 735 prováděný bez použití mechanizace</t>
  </si>
  <si>
    <t>2092854996</t>
  </si>
  <si>
    <t>207</t>
  </si>
  <si>
    <t>998735193</t>
  </si>
  <si>
    <t>Příplatek k přesunu hmot tonážní 735 za zvětšený přesun do 500 m</t>
  </si>
  <si>
    <t>568613196</t>
  </si>
  <si>
    <t>741</t>
  </si>
  <si>
    <t>Elektroinstalace - silnoproud</t>
  </si>
  <si>
    <t>208</t>
  </si>
  <si>
    <t>741112001</t>
  </si>
  <si>
    <t>Montáž krabice zapuštěná plastová kruhová</t>
  </si>
  <si>
    <t>-1568007352</t>
  </si>
  <si>
    <t>209</t>
  </si>
  <si>
    <t>34571521</t>
  </si>
  <si>
    <t>krabice pod omítku PVC odbočná kruhová D 70mm s víčkem a svorkovnicí</t>
  </si>
  <si>
    <t>-988492712</t>
  </si>
  <si>
    <t>210</t>
  </si>
  <si>
    <t>741112061</t>
  </si>
  <si>
    <t>Montáž krabice přístrojová zapuštěná plastová kruhová</t>
  </si>
  <si>
    <t>-66340527</t>
  </si>
  <si>
    <t>211</t>
  </si>
  <si>
    <t>1188894</t>
  </si>
  <si>
    <t>KRABICE PRISTROJOVA KP 68/2 KA MELKA</t>
  </si>
  <si>
    <t>490996528</t>
  </si>
  <si>
    <t>212</t>
  </si>
  <si>
    <t>741122005</t>
  </si>
  <si>
    <t>Montáž kabel Cu bez ukončení uložený pod omítku plný plochý 3x1 až 2,5 mm2 (např. CYKYLo)</t>
  </si>
  <si>
    <t>-1350294590</t>
  </si>
  <si>
    <t>218</t>
  </si>
  <si>
    <t>34109513</t>
  </si>
  <si>
    <t>kabel instalační plochý jádro Cu plné izolace PVC plášť PVC 450/750V (CYKYLo) 3x1,5mm2</t>
  </si>
  <si>
    <t>-1885214054</t>
  </si>
  <si>
    <t>214</t>
  </si>
  <si>
    <t>34109517</t>
  </si>
  <si>
    <t>kabel instalační plochý jádro Cu plné izolace PVC plášť PVC 450/750V (CYKYLo) 3x2,5mm2</t>
  </si>
  <si>
    <t>-2050164998</t>
  </si>
  <si>
    <t>219</t>
  </si>
  <si>
    <t>741122031</t>
  </si>
  <si>
    <t>Montáž kabel Cu bez ukončení uložený pod omítku plný kulatý 5x1,5 až 2,5 mm2 (např. CYKY)</t>
  </si>
  <si>
    <t>-1431167087</t>
  </si>
  <si>
    <t>220</t>
  </si>
  <si>
    <t>34111094</t>
  </si>
  <si>
    <t>kabel instalační jádro Cu plné izolace PVC plášť PVC 450/750V (CYKY) 5x2,5mm2</t>
  </si>
  <si>
    <t>2005095998</t>
  </si>
  <si>
    <t>221</t>
  </si>
  <si>
    <t>741130001</t>
  </si>
  <si>
    <t>Ukončení vodič izolovaný do 2,5 mm2 v rozváděči nebo na přístroji</t>
  </si>
  <si>
    <t>533206715</t>
  </si>
  <si>
    <t>222</t>
  </si>
  <si>
    <t>741130004</t>
  </si>
  <si>
    <t>Ukončení vodič izolovaný do 6 mm2 v rozváděči nebo na přístroji</t>
  </si>
  <si>
    <t>1050921247</t>
  </si>
  <si>
    <t>223</t>
  </si>
  <si>
    <t>741130021</t>
  </si>
  <si>
    <t>Ukončení vodič izolovaný do 2,5 mm2 na svorkovnici</t>
  </si>
  <si>
    <t>-211935391</t>
  </si>
  <si>
    <t>224</t>
  </si>
  <si>
    <t>741210001</t>
  </si>
  <si>
    <t>Montáž rozvodnice oceloplechová nebo plastová běžná do 20 kg</t>
  </si>
  <si>
    <t>930500320</t>
  </si>
  <si>
    <t>225</t>
  </si>
  <si>
    <t>35711007</t>
  </si>
  <si>
    <t>rozvodnice zapuštěná IP41/18 modulů, vč. N/pE, plná dvířka</t>
  </si>
  <si>
    <t>-1441157763</t>
  </si>
  <si>
    <t>226</t>
  </si>
  <si>
    <t>741210833</t>
  </si>
  <si>
    <t>Demontáž rozvodnic plastových na povrchu s krytím do IPx4 plochou přes 0,2 m2</t>
  </si>
  <si>
    <t>-122379286</t>
  </si>
  <si>
    <t>227</t>
  </si>
  <si>
    <t>741213811</t>
  </si>
  <si>
    <t>Demontáž kabelu silového z rozvodnice průřezu žil do 4 mm2 bez zachování funkčnosti</t>
  </si>
  <si>
    <t>1263394878</t>
  </si>
  <si>
    <t>228</t>
  </si>
  <si>
    <t>741240022</t>
  </si>
  <si>
    <t>Montáž příslušenství rozvoden - tabulka pro přístroje lepená</t>
  </si>
  <si>
    <t>387573349</t>
  </si>
  <si>
    <t>229</t>
  </si>
  <si>
    <t>741310101</t>
  </si>
  <si>
    <t>Montáž vypínač (polo)zapuštěný bezšroubové připojení 1-jednopólový se zapojením vodičů</t>
  </si>
  <si>
    <t>1052429685</t>
  </si>
  <si>
    <t>230</t>
  </si>
  <si>
    <t>ABB.3559A01345</t>
  </si>
  <si>
    <t>Přístroj spínače jednopólového, řazení 1, 1So</t>
  </si>
  <si>
    <t>-1669353290</t>
  </si>
  <si>
    <t>231</t>
  </si>
  <si>
    <t>ABB.3557GA01340B1</t>
  </si>
  <si>
    <t>Spínač jednopólový, řazení 1, s krytem</t>
  </si>
  <si>
    <t>628149884</t>
  </si>
  <si>
    <t>232</t>
  </si>
  <si>
    <t>ABB.3901GA00010B1</t>
  </si>
  <si>
    <t>Rámeček jednonásobný</t>
  </si>
  <si>
    <t>-23790907</t>
  </si>
  <si>
    <t>233</t>
  </si>
  <si>
    <t>741310122</t>
  </si>
  <si>
    <t>Montáž přepínač (polo)zapuštěný bezšroubové připojení 6-střídavý se zapojením vodičů</t>
  </si>
  <si>
    <t>-373321913</t>
  </si>
  <si>
    <t>234</t>
  </si>
  <si>
    <t>ABB.3559A25345</t>
  </si>
  <si>
    <t>Přístroj přepínače střídavého, řazení 6, 6So, 6S</t>
  </si>
  <si>
    <t>1986444009</t>
  </si>
  <si>
    <t>235</t>
  </si>
  <si>
    <t>ABB.3557GA06340B1</t>
  </si>
  <si>
    <t>Přepínač střídavý, řazení 6, s krytem</t>
  </si>
  <si>
    <t>-791230995</t>
  </si>
  <si>
    <t>236</t>
  </si>
  <si>
    <t>741311857</t>
  </si>
  <si>
    <t>Demontáž spínačů nástěnných venkovních přes 10 A šroubových bez zachování funkčnosti přes 4 svorky</t>
  </si>
  <si>
    <t>361515652</t>
  </si>
  <si>
    <t>237</t>
  </si>
  <si>
    <t>741312011</t>
  </si>
  <si>
    <t>Montáž odpojovač třípólový do 500 V do 400 A bez zapojení vodičů</t>
  </si>
  <si>
    <t>-73655303</t>
  </si>
  <si>
    <t>238</t>
  </si>
  <si>
    <t>11.016.476</t>
  </si>
  <si>
    <t>Spínač MSO 32/3</t>
  </si>
  <si>
    <t>-846394701</t>
  </si>
  <si>
    <t>239</t>
  </si>
  <si>
    <t>741313001</t>
  </si>
  <si>
    <t>Montáž zásuvka (polo)zapuštěná bezšroubové připojení 2P+PE se zapojením vodičů</t>
  </si>
  <si>
    <t>1434553354</t>
  </si>
  <si>
    <t>240</t>
  </si>
  <si>
    <t>ABB.5519AA02357B</t>
  </si>
  <si>
    <t>Zásuvka jednonásobná, chráněná, s clonkami, s bezšroub. svorkami</t>
  </si>
  <si>
    <t>-1387971151</t>
  </si>
  <si>
    <t>241</t>
  </si>
  <si>
    <t>ABB.5513AC02357B</t>
  </si>
  <si>
    <t>Zásuvka dvojnásobná s ochr. kolíky, s clonkami, s natočenou dutinou</t>
  </si>
  <si>
    <t>945780445</t>
  </si>
  <si>
    <t>242</t>
  </si>
  <si>
    <t>741315823</t>
  </si>
  <si>
    <t>Demontáž zásuvek domovních normální prostředí do 16A zapuštěných šroubových bez zachování funkčnosti 2P+PE</t>
  </si>
  <si>
    <t>-739571570</t>
  </si>
  <si>
    <t>243</t>
  </si>
  <si>
    <t>741320105</t>
  </si>
  <si>
    <t>Montáž jističů jednopólových nn do 25 A ve skříni se zapojením vodičů</t>
  </si>
  <si>
    <t>-1670822856</t>
  </si>
  <si>
    <t>244</t>
  </si>
  <si>
    <t>35822109</t>
  </si>
  <si>
    <t>jistič 1pólový-charakteristika B 10A</t>
  </si>
  <si>
    <t>-1478778440</t>
  </si>
  <si>
    <t>245</t>
  </si>
  <si>
    <t>35822111</t>
  </si>
  <si>
    <t>jistič 1pólový-charakteristika B 16A</t>
  </si>
  <si>
    <t>442892930</t>
  </si>
  <si>
    <t>246</t>
  </si>
  <si>
    <t>741320165</t>
  </si>
  <si>
    <t>Montáž jističů třípólových nn do 25 A ve skříni se zapojením vodičů</t>
  </si>
  <si>
    <t>679078357</t>
  </si>
  <si>
    <t>247</t>
  </si>
  <si>
    <t>35822403</t>
  </si>
  <si>
    <t>jistič 3pólový-charakteristika B 25A</t>
  </si>
  <si>
    <t>-1467094926</t>
  </si>
  <si>
    <t>248</t>
  </si>
  <si>
    <t>741321003</t>
  </si>
  <si>
    <t>Montáž proudových chráničů dvoupólových nn do 25 A ve skříni se zapojením vodičů</t>
  </si>
  <si>
    <t>1593004754</t>
  </si>
  <si>
    <t>249</t>
  </si>
  <si>
    <t>1000136856</t>
  </si>
  <si>
    <t>DAM chránič AC 2P25A 30mA</t>
  </si>
  <si>
    <t>1083398945</t>
  </si>
  <si>
    <t>250</t>
  </si>
  <si>
    <t>741370032</t>
  </si>
  <si>
    <t>Montáž svítidlo žárovkové bytové nástěnné přisazené 1 zdroj se sklem</t>
  </si>
  <si>
    <t>1614604887</t>
  </si>
  <si>
    <t>251</t>
  </si>
  <si>
    <t>34821275</t>
  </si>
  <si>
    <t>svítidlo interiérové žárovkové IP42, max. 60W E27</t>
  </si>
  <si>
    <t>1031595706</t>
  </si>
  <si>
    <t>252</t>
  </si>
  <si>
    <t>34711200</t>
  </si>
  <si>
    <t>žárovka čirá E27/60W-set 30ks</t>
  </si>
  <si>
    <t>-845789113</t>
  </si>
  <si>
    <t>253</t>
  </si>
  <si>
    <t>741371843</t>
  </si>
  <si>
    <t>Demontáž svítidla interiérového se standardní paticí nebo int. zdrojem LED přisazeného stropního přes 0,09 m2 do 0,36 m2 bez zachování funkčnosti</t>
  </si>
  <si>
    <t>2094443830</t>
  </si>
  <si>
    <t>254</t>
  </si>
  <si>
    <t>741371844</t>
  </si>
  <si>
    <t>Demontáž svítidla interiérového se standardní paticí nebo int. zdrojem LED přisazeného nástěnného do 0,09 m2 bez zachování funkčnosti</t>
  </si>
  <si>
    <t>-2035156451</t>
  </si>
  <si>
    <t>255</t>
  </si>
  <si>
    <t>741410071</t>
  </si>
  <si>
    <t>Montáž pospojování ochranné konstrukce ostatní vodičem do 16 mm2 uloženým volně nebo pod omítku</t>
  </si>
  <si>
    <t>-1542155462</t>
  </si>
  <si>
    <t>256</t>
  </si>
  <si>
    <t>34140844</t>
  </si>
  <si>
    <t>vodič propojovací jádro Cu lanované izolace PVC 450/750V (H07V-R) 1x6mm2</t>
  </si>
  <si>
    <t>1330635794</t>
  </si>
  <si>
    <t>257</t>
  </si>
  <si>
    <t>741420021</t>
  </si>
  <si>
    <t>Montáž svorka hromosvodná se 2 šrouby</t>
  </si>
  <si>
    <t>-1947390786</t>
  </si>
  <si>
    <t>258</t>
  </si>
  <si>
    <t>10.470.867</t>
  </si>
  <si>
    <t>Svorka OBO 927/0 zemnící s páskem</t>
  </si>
  <si>
    <t>1557035542</t>
  </si>
  <si>
    <t>303</t>
  </si>
  <si>
    <t>741810001</t>
  </si>
  <si>
    <t>Celková prohlídka elektrického rozvodu a zařízení do 100 000,- Kč</t>
  </si>
  <si>
    <t>1837171557</t>
  </si>
  <si>
    <t>260</t>
  </si>
  <si>
    <t>998741101</t>
  </si>
  <si>
    <t>Přesun hmot tonážní pro silnoproud v objektech v do 6 m</t>
  </si>
  <si>
    <t>-270596791</t>
  </si>
  <si>
    <t>261</t>
  </si>
  <si>
    <t>998741181</t>
  </si>
  <si>
    <t>Příplatek k přesunu hmot tonážní 741 prováděný bez použití mechanizace</t>
  </si>
  <si>
    <t>-1250446574</t>
  </si>
  <si>
    <t>262</t>
  </si>
  <si>
    <t>998741192</t>
  </si>
  <si>
    <t>Příplatek k přesunu hmot tonážní 741 za zvětšený přesun do 100 m</t>
  </si>
  <si>
    <t>1434368569</t>
  </si>
  <si>
    <t>742</t>
  </si>
  <si>
    <t>Elektroinstalace - slaboproud</t>
  </si>
  <si>
    <t>263</t>
  </si>
  <si>
    <t>742121001</t>
  </si>
  <si>
    <t>Montáž kabelů sdělovacích pro vnitřní rozvody do 15 žil</t>
  </si>
  <si>
    <t>-904097335</t>
  </si>
  <si>
    <t>264</t>
  </si>
  <si>
    <t>8500060140</t>
  </si>
  <si>
    <t>Kabel koaxiální CB113 UV</t>
  </si>
  <si>
    <t>-1277030989</t>
  </si>
  <si>
    <t>265</t>
  </si>
  <si>
    <t>742330041</t>
  </si>
  <si>
    <t>Montáž datové jednozásuvky</t>
  </si>
  <si>
    <t>491554276</t>
  </si>
  <si>
    <t>266</t>
  </si>
  <si>
    <t>ABB.5011G00303B1W</t>
  </si>
  <si>
    <t>Zásuvka TV+R koncová, kompletní</t>
  </si>
  <si>
    <t>-1100615688</t>
  </si>
  <si>
    <t>267</t>
  </si>
  <si>
    <t>998742101</t>
  </si>
  <si>
    <t>Přesun hmot tonážní pro slaboproud v objektech v do 6 m</t>
  </si>
  <si>
    <t>2034505465</t>
  </si>
  <si>
    <t>268</t>
  </si>
  <si>
    <t>998742181</t>
  </si>
  <si>
    <t>Příplatek k přesunu hmot tonážní 742 prováděný bez použití mechanizace</t>
  </si>
  <si>
    <t>-533742773</t>
  </si>
  <si>
    <t>269</t>
  </si>
  <si>
    <t>998742192</t>
  </si>
  <si>
    <t>Příplatek k přesunu hmot tonážní 742 za zvětšený přesun do 100 m</t>
  </si>
  <si>
    <t>-288468564</t>
  </si>
  <si>
    <t>751</t>
  </si>
  <si>
    <t>Vzduchotechnika</t>
  </si>
  <si>
    <t>63</t>
  </si>
  <si>
    <t>751111011</t>
  </si>
  <si>
    <t>Mtž vent ax ntl nástěnného základního D do 100 mm</t>
  </si>
  <si>
    <t>-1432622748</t>
  </si>
  <si>
    <t>64</t>
  </si>
  <si>
    <t>1147045</t>
  </si>
  <si>
    <t>KOUPELNOVY VENTILATOR M1/100 N/C</t>
  </si>
  <si>
    <t>-1626447707</t>
  </si>
  <si>
    <t>65</t>
  </si>
  <si>
    <t>998751101</t>
  </si>
  <si>
    <t>Přesun hmot tonážní pro vzduchotechniku v objektech v do 12 m</t>
  </si>
  <si>
    <t>1886697168</t>
  </si>
  <si>
    <t>66</t>
  </si>
  <si>
    <t>998751181</t>
  </si>
  <si>
    <t>Příplatek k přesunu hmot tonážní 751 prováděný bez použití mechanizace</t>
  </si>
  <si>
    <t>-53845025</t>
  </si>
  <si>
    <t>67</t>
  </si>
  <si>
    <t>998751191</t>
  </si>
  <si>
    <t>Příplatek k přesunu hmot tonážní 751 za zvětšený přesun do 500 m</t>
  </si>
  <si>
    <t>-573751029</t>
  </si>
  <si>
    <t>766</t>
  </si>
  <si>
    <t>Konstrukce truhlářské</t>
  </si>
  <si>
    <t>68</t>
  </si>
  <si>
    <t>766660001</t>
  </si>
  <si>
    <t>Montáž dveřních křídel otvíravých jednokřídlových š do 0,8 m do ocelové zárubně</t>
  </si>
  <si>
    <t>824757283</t>
  </si>
  <si>
    <t>69</t>
  </si>
  <si>
    <t>61161001</t>
  </si>
  <si>
    <t>dveře jednokřídlé voštinové povrch lakovaný plné 700x1970-2100mm</t>
  </si>
  <si>
    <t>2082360965</t>
  </si>
  <si>
    <t>70</t>
  </si>
  <si>
    <t>61161008</t>
  </si>
  <si>
    <t>dveře jednokřídlé voštinové povrch lakovaný částečně prosklené 800x1970-2100mm</t>
  </si>
  <si>
    <t>1858829131</t>
  </si>
  <si>
    <t>71</t>
  </si>
  <si>
    <t>766660729</t>
  </si>
  <si>
    <t>Montáž dveřního interiérového kování - štítku s klikou</t>
  </si>
  <si>
    <t>-1370036938</t>
  </si>
  <si>
    <t>73</t>
  </si>
  <si>
    <t>2150404390</t>
  </si>
  <si>
    <t>Kování rozetové kulaté Cobra Vision-R III BB nerez</t>
  </si>
  <si>
    <t>1173270058</t>
  </si>
  <si>
    <t>74</t>
  </si>
  <si>
    <t>2150404392</t>
  </si>
  <si>
    <t>Kování rozetové kulaté Cobra Vision-R III WC nerez</t>
  </si>
  <si>
    <t>-1086177656</t>
  </si>
  <si>
    <t>75</t>
  </si>
  <si>
    <t>766662811</t>
  </si>
  <si>
    <t>Demontáž dveřních prahů u dveří jednokřídlových k opětovnému použití</t>
  </si>
  <si>
    <t>420900159</t>
  </si>
  <si>
    <t>84</t>
  </si>
  <si>
    <t>766691914</t>
  </si>
  <si>
    <t>Vyvěšení nebo zavěšení dřevěných křídel dveří pl do 2 m2</t>
  </si>
  <si>
    <t>1583902333</t>
  </si>
  <si>
    <t>82</t>
  </si>
  <si>
    <t>766691932</t>
  </si>
  <si>
    <t>Seřízení plastového okenního nebo dveřního otvíracího a sklápěcího křídla</t>
  </si>
  <si>
    <t>-630666247</t>
  </si>
  <si>
    <t>76</t>
  </si>
  <si>
    <t>766695212</t>
  </si>
  <si>
    <t>Montáž truhlářských prahů dveří jednokřídlových šířky do 10 cm</t>
  </si>
  <si>
    <t>939804900</t>
  </si>
  <si>
    <t>77</t>
  </si>
  <si>
    <t>61187136</t>
  </si>
  <si>
    <t>práh dveřní dřevěný dubový tl 20mm dl 720mm š 100mm</t>
  </si>
  <si>
    <t>15513637</t>
  </si>
  <si>
    <t>78</t>
  </si>
  <si>
    <t>61187156</t>
  </si>
  <si>
    <t>práh dveřní dřevěný dubový tl 20mm dl 820mm š 100mm</t>
  </si>
  <si>
    <t>2023861286</t>
  </si>
  <si>
    <t>81</t>
  </si>
  <si>
    <t>766812820</t>
  </si>
  <si>
    <t>Demontáž kuchyňských linek dřevěných nebo kovových délky do 1,5 m</t>
  </si>
  <si>
    <t>-1696827684</t>
  </si>
  <si>
    <t>270</t>
  </si>
  <si>
    <t>998766101</t>
  </si>
  <si>
    <t>Přesun hmot tonážní pro kce truhlářské v objektech v do 6 m</t>
  </si>
  <si>
    <t>623344376</t>
  </si>
  <si>
    <t>271</t>
  </si>
  <si>
    <t>998766181</t>
  </si>
  <si>
    <t>Příplatek k přesunu hmot tonážní 766 prováděný bez použití mechanizace</t>
  </si>
  <si>
    <t>18507327</t>
  </si>
  <si>
    <t>272</t>
  </si>
  <si>
    <t>998766192</t>
  </si>
  <si>
    <t>Příplatek k přesunu hmot tonážní 766 za zvětšený přesun do 100 m</t>
  </si>
  <si>
    <t>1306530904</t>
  </si>
  <si>
    <t>771</t>
  </si>
  <si>
    <t>Podlahy z dlaždic</t>
  </si>
  <si>
    <t>89</t>
  </si>
  <si>
    <t>771111011</t>
  </si>
  <si>
    <t>Vysátí podkladu před pokládkou dlažby</t>
  </si>
  <si>
    <t>1100023180</t>
  </si>
  <si>
    <t>273</t>
  </si>
  <si>
    <t>771121011</t>
  </si>
  <si>
    <t>Nátěr penetrační na podlahu</t>
  </si>
  <si>
    <t>-1404900502</t>
  </si>
  <si>
    <t>86</t>
  </si>
  <si>
    <t>771471810</t>
  </si>
  <si>
    <t>Demontáž soklíků z dlaždic keramických kladených do malty rovných</t>
  </si>
  <si>
    <t>1124169236</t>
  </si>
  <si>
    <t>96</t>
  </si>
  <si>
    <t>771574375</t>
  </si>
  <si>
    <t>Montáž podlah keramických pro mechanické zatížení protiskluzných lepených flexi rychletuhnoucím lepidlem přes 9 do 12 ks/m2</t>
  </si>
  <si>
    <t>-1555981054</t>
  </si>
  <si>
    <t>97</t>
  </si>
  <si>
    <t>59761409</t>
  </si>
  <si>
    <t>dlažba keramická slinutá protiskluzná do interiéru i exteriéru pro vysoké mechanické namáhání přes 9 do 12ks/m2</t>
  </si>
  <si>
    <t>892053639</t>
  </si>
  <si>
    <t>274</t>
  </si>
  <si>
    <t>771577121</t>
  </si>
  <si>
    <t>Příplatek k montáži podlah keramických lepených flexibilním rychletuhnoucím lepidlem za plochu do 5 m2</t>
  </si>
  <si>
    <t>1759554647</t>
  </si>
  <si>
    <t>90</t>
  </si>
  <si>
    <t>771591112</t>
  </si>
  <si>
    <t>Izolace pod dlažbu nátěrem nebo stěrkou ve dvou vrstvách</t>
  </si>
  <si>
    <t>-713571566</t>
  </si>
  <si>
    <t>99</t>
  </si>
  <si>
    <t>771591115</t>
  </si>
  <si>
    <t>Podlahy spárování silikonem</t>
  </si>
  <si>
    <t>-890684627</t>
  </si>
  <si>
    <t>98</t>
  </si>
  <si>
    <t>771591122</t>
  </si>
  <si>
    <t>Podlahy separační provazec do pružných spar průměru 6 mm</t>
  </si>
  <si>
    <t>-970710471</t>
  </si>
  <si>
    <t>93</t>
  </si>
  <si>
    <t>771591241</t>
  </si>
  <si>
    <t>Izolace těsnícími pásy vnitřní kout</t>
  </si>
  <si>
    <t>441561255</t>
  </si>
  <si>
    <t>94</t>
  </si>
  <si>
    <t>771591242</t>
  </si>
  <si>
    <t>Izolace těsnícími pásy vnější roh</t>
  </si>
  <si>
    <t>169799614</t>
  </si>
  <si>
    <t>95</t>
  </si>
  <si>
    <t>771591251</t>
  </si>
  <si>
    <t>Izolace těsnící manžetou pro prostupy potrubí</t>
  </si>
  <si>
    <t>-1649743672</t>
  </si>
  <si>
    <t>92</t>
  </si>
  <si>
    <t>771591264</t>
  </si>
  <si>
    <t>Izolace těsnícími pásy mezi podlahou a stěnou</t>
  </si>
  <si>
    <t>-1990214561</t>
  </si>
  <si>
    <t>100</t>
  </si>
  <si>
    <t>771592011</t>
  </si>
  <si>
    <t>Čištění vnitřních ploch podlah nebo schodišť po položení dlažby chemickými prostředky</t>
  </si>
  <si>
    <t>1636824168</t>
  </si>
  <si>
    <t>101</t>
  </si>
  <si>
    <t>998771101</t>
  </si>
  <si>
    <t>Přesun hmot tonážní pro podlahy z dlaždic v objektech v do 6 m</t>
  </si>
  <si>
    <t>-1142276994</t>
  </si>
  <si>
    <t>102</t>
  </si>
  <si>
    <t>998771181</t>
  </si>
  <si>
    <t>Příplatek k přesunu hmot tonážní 771 prováděný bez použití mechanizace</t>
  </si>
  <si>
    <t>-2131501816</t>
  </si>
  <si>
    <t>103</t>
  </si>
  <si>
    <t>998771192</t>
  </si>
  <si>
    <t>Příplatek k přesunu hmot tonážní 771 za zvětšený přesun do 100 m</t>
  </si>
  <si>
    <t>-505887910</t>
  </si>
  <si>
    <t>775</t>
  </si>
  <si>
    <t>Podlahy skládané</t>
  </si>
  <si>
    <t>126</t>
  </si>
  <si>
    <t>775411810</t>
  </si>
  <si>
    <t>Demontáž soklíků nebo lišt dřevěných přibíjených do suti</t>
  </si>
  <si>
    <t>-1712795781</t>
  </si>
  <si>
    <t>127</t>
  </si>
  <si>
    <t>775413401</t>
  </si>
  <si>
    <t>Montáž podlahové lišty obvodové lepené</t>
  </si>
  <si>
    <t>307570069</t>
  </si>
  <si>
    <t>128</t>
  </si>
  <si>
    <t>61418151</t>
  </si>
  <si>
    <t>lišta podlahová dřevěná dub 28x28mm</t>
  </si>
  <si>
    <t>1158835345</t>
  </si>
  <si>
    <t>11</t>
  </si>
  <si>
    <t>775510952</t>
  </si>
  <si>
    <t>Doplnění podlah vlysových, tl do 22 mm pl přes 0,25 do 1 m2</t>
  </si>
  <si>
    <t>895731125</t>
  </si>
  <si>
    <t>12</t>
  </si>
  <si>
    <t>61192574</t>
  </si>
  <si>
    <t>vlysy parketové š 70mm nad dl 300mm I třída dub</t>
  </si>
  <si>
    <t>-1594090357</t>
  </si>
  <si>
    <t>275</t>
  </si>
  <si>
    <t>775511820</t>
  </si>
  <si>
    <t>Demontáž podlah vlysových lepených bez lišt do suti</t>
  </si>
  <si>
    <t>151026134</t>
  </si>
  <si>
    <t>775591905</t>
  </si>
  <si>
    <t>Oprava podlah dřevěných - tmelení celoplošné vlysové, parketové podlahy</t>
  </si>
  <si>
    <t>-110418124</t>
  </si>
  <si>
    <t>276</t>
  </si>
  <si>
    <t>775591911</t>
  </si>
  <si>
    <t>Oprava podlah dřevěných - broušení hrubé</t>
  </si>
  <si>
    <t>-714528682</t>
  </si>
  <si>
    <t>277</t>
  </si>
  <si>
    <t>775591912</t>
  </si>
  <si>
    <t>Oprava podlah dřevěných - broušení střední</t>
  </si>
  <si>
    <t>-156080958</t>
  </si>
  <si>
    <t>278</t>
  </si>
  <si>
    <t>775591913</t>
  </si>
  <si>
    <t>Oprava podlah dřevěných - broušení jemné</t>
  </si>
  <si>
    <t>-161749415</t>
  </si>
  <si>
    <t>7</t>
  </si>
  <si>
    <t>775591920</t>
  </si>
  <si>
    <t>Oprava podlah dřevěných - vysátí povrchu</t>
  </si>
  <si>
    <t>-483414878</t>
  </si>
  <si>
    <t>775591921</t>
  </si>
  <si>
    <t>Oprava podlah dřevěných - základní lak</t>
  </si>
  <si>
    <t>2114590523</t>
  </si>
  <si>
    <t>775591922</t>
  </si>
  <si>
    <t>Oprava podlah dřevěných - vrchní lak pro běžnou zátěž</t>
  </si>
  <si>
    <t>1440054644</t>
  </si>
  <si>
    <t>10</t>
  </si>
  <si>
    <t>775591926</t>
  </si>
  <si>
    <t>Oprava podlah dřevěných - mezibroušení mezi vrstvami laku</t>
  </si>
  <si>
    <t>763243055</t>
  </si>
  <si>
    <t>279</t>
  </si>
  <si>
    <t>998775101</t>
  </si>
  <si>
    <t>Přesun hmot tonážní pro podlahy dřevěné v objektech v do 6 m</t>
  </si>
  <si>
    <t>569851667</t>
  </si>
  <si>
    <t>280</t>
  </si>
  <si>
    <t>998775181</t>
  </si>
  <si>
    <t>Příplatek k přesunu hmot tonážní 775 prováděný bez použití mechanizace</t>
  </si>
  <si>
    <t>814079432</t>
  </si>
  <si>
    <t>281</t>
  </si>
  <si>
    <t>998775192</t>
  </si>
  <si>
    <t>Příplatek k přesunu hmot tonážní 775 za zvětšený přesun do 100 m</t>
  </si>
  <si>
    <t>-1554739789</t>
  </si>
  <si>
    <t>776</t>
  </si>
  <si>
    <t>Podlahy povlakové</t>
  </si>
  <si>
    <t>14</t>
  </si>
  <si>
    <t>776111116</t>
  </si>
  <si>
    <t>Odstranění zbytků lepidla z podkladu povlakových podlah broušením</t>
  </si>
  <si>
    <t>1585703932</t>
  </si>
  <si>
    <t>776121112</t>
  </si>
  <si>
    <t>Vodou ředitelná penetrace savého podkladu povlakových podlah</t>
  </si>
  <si>
    <t>-2008893139</t>
  </si>
  <si>
    <t>776141111</t>
  </si>
  <si>
    <t>Vyrovnání podkladu povlakových podlah stěrkou pevnosti 20 MPa tl do 3 mm</t>
  </si>
  <si>
    <t>1697502728</t>
  </si>
  <si>
    <t>13</t>
  </si>
  <si>
    <t>776201811</t>
  </si>
  <si>
    <t>Demontáž lepených povlakových podlah bez podložky ručně</t>
  </si>
  <si>
    <t>758482343</t>
  </si>
  <si>
    <t>19</t>
  </si>
  <si>
    <t>776221111</t>
  </si>
  <si>
    <t>Lepení pásů z PVC standardním lepidlem</t>
  </si>
  <si>
    <t>-577101546</t>
  </si>
  <si>
    <t>18</t>
  </si>
  <si>
    <t>28411140</t>
  </si>
  <si>
    <t xml:space="preserve">PVC vinyl heterogenní protiskluzná se vsypem a výztuž. vrstvou tl 2.00mm nášlapná vrstva 0.9mm, hořlavost Bfl-s1, třída zátěže 34/43, útlum 4dB, bodová zátěž  ≤ 0.10mm, protiskluznost R10</t>
  </si>
  <si>
    <t>-478063138</t>
  </si>
  <si>
    <t>25</t>
  </si>
  <si>
    <t>776410811</t>
  </si>
  <si>
    <t>Odstranění soklíků a lišt pryžových nebo plastových</t>
  </si>
  <si>
    <t>945243177</t>
  </si>
  <si>
    <t>23</t>
  </si>
  <si>
    <t>776411111</t>
  </si>
  <si>
    <t>Montáž obvodových soklíků výšky do 80 mm</t>
  </si>
  <si>
    <t>1936820747</t>
  </si>
  <si>
    <t>24</t>
  </si>
  <si>
    <t>BSE.0026850.URS</t>
  </si>
  <si>
    <t>Soklová lišta Bolta 25669 - bílá 0101, 2,5m</t>
  </si>
  <si>
    <t>-1166098002</t>
  </si>
  <si>
    <t>20</t>
  </si>
  <si>
    <t>998776101</t>
  </si>
  <si>
    <t>Přesun hmot tonážní pro podlahy povlakové v objektech v do 6 m</t>
  </si>
  <si>
    <t>-48187425</t>
  </si>
  <si>
    <t>998776181</t>
  </si>
  <si>
    <t>Příplatek k přesunu hmot tonážní 776 prováděný bez použití mechanizace</t>
  </si>
  <si>
    <t>-704706733</t>
  </si>
  <si>
    <t>22</t>
  </si>
  <si>
    <t>998776192</t>
  </si>
  <si>
    <t>Příplatek k přesunu hmot tonážní 776 za zvětšený přesun do 100 m</t>
  </si>
  <si>
    <t>1711429764</t>
  </si>
  <si>
    <t>781</t>
  </si>
  <si>
    <t>Dokončovací práce - obklady</t>
  </si>
  <si>
    <t>105</t>
  </si>
  <si>
    <t>781111011</t>
  </si>
  <si>
    <t>Ometení (oprášení) stěny při přípravě podkladu</t>
  </si>
  <si>
    <t>327650285</t>
  </si>
  <si>
    <t>106</t>
  </si>
  <si>
    <t>781121011</t>
  </si>
  <si>
    <t>Nátěr penetrační na stěnu</t>
  </si>
  <si>
    <t>1779903334</t>
  </si>
  <si>
    <t>109</t>
  </si>
  <si>
    <t>781131112</t>
  </si>
  <si>
    <t>Izolace pod obklad nátěrem nebo stěrkou ve dvou vrstvách</t>
  </si>
  <si>
    <t>-22162084</t>
  </si>
  <si>
    <t>110</t>
  </si>
  <si>
    <t>781131232</t>
  </si>
  <si>
    <t>Izolace pod obklad těsnícími pásy pro styčné nebo dilatační spáry</t>
  </si>
  <si>
    <t>1500107159</t>
  </si>
  <si>
    <t>111</t>
  </si>
  <si>
    <t>781131251</t>
  </si>
  <si>
    <t>Izolace pod obklad těsnící manžetou pro prostupy potrubí</t>
  </si>
  <si>
    <t>1520681860</t>
  </si>
  <si>
    <t>112</t>
  </si>
  <si>
    <t>781474112</t>
  </si>
  <si>
    <t>Montáž obkladů vnitřních keramických hladkých přes 9 do 12 ks/m2 lepených flexibilním lepidlem</t>
  </si>
  <si>
    <t>52656325</t>
  </si>
  <si>
    <t>113</t>
  </si>
  <si>
    <t>59761026</t>
  </si>
  <si>
    <t>obklad keramický hladký do 12ks/m2</t>
  </si>
  <si>
    <t>1062356401</t>
  </si>
  <si>
    <t>114</t>
  </si>
  <si>
    <t>781477111</t>
  </si>
  <si>
    <t>Příplatek k montáži obkladů vnitřních keramických hladkých za plochu do 10 m2</t>
  </si>
  <si>
    <t>713656116</t>
  </si>
  <si>
    <t>282</t>
  </si>
  <si>
    <t>781491822</t>
  </si>
  <si>
    <t>Demontáž vanových dvířek plastových lepených s rámem</t>
  </si>
  <si>
    <t>-213974727</t>
  </si>
  <si>
    <t>116</t>
  </si>
  <si>
    <t>781493611</t>
  </si>
  <si>
    <t>Montáž vanových plastových dvířek s rámem lepených</t>
  </si>
  <si>
    <t>610427154</t>
  </si>
  <si>
    <t>117</t>
  </si>
  <si>
    <t>55347201</t>
  </si>
  <si>
    <t>dvířka vanová nerezová 200x300mm</t>
  </si>
  <si>
    <t>-2116512700</t>
  </si>
  <si>
    <t>121</t>
  </si>
  <si>
    <t>781495117</t>
  </si>
  <si>
    <t>Spárování vnitřních obkladů akrylem</t>
  </si>
  <si>
    <t>366920373</t>
  </si>
  <si>
    <t>118</t>
  </si>
  <si>
    <t>781495141</t>
  </si>
  <si>
    <t>Průnik obkladem kruhový do DN 30</t>
  </si>
  <si>
    <t>-1999738302</t>
  </si>
  <si>
    <t>119</t>
  </si>
  <si>
    <t>781495142</t>
  </si>
  <si>
    <t>Průnik obkladem kruhový přes DN 30 do DN 90</t>
  </si>
  <si>
    <t>-597282464</t>
  </si>
  <si>
    <t>120</t>
  </si>
  <si>
    <t>781495143</t>
  </si>
  <si>
    <t>Průnik obkladem kruhový přes DN 90</t>
  </si>
  <si>
    <t>932849220</t>
  </si>
  <si>
    <t>122</t>
  </si>
  <si>
    <t>781495211</t>
  </si>
  <si>
    <t>Čištění vnitřních ploch stěn po provedení obkladu chemickými prostředky</t>
  </si>
  <si>
    <t>1074978904</t>
  </si>
  <si>
    <t>115</t>
  </si>
  <si>
    <t>781571141</t>
  </si>
  <si>
    <t>Montáž obkladů ostění šířky přes 200 do 400 mm lepenými flexibilním lepidlem</t>
  </si>
  <si>
    <t>-1939050456</t>
  </si>
  <si>
    <t>123</t>
  </si>
  <si>
    <t>998781101</t>
  </si>
  <si>
    <t>Přesun hmot tonážní pro obklady keramické v objektech v do 6 m</t>
  </si>
  <si>
    <t>-693492936</t>
  </si>
  <si>
    <t>124</t>
  </si>
  <si>
    <t>998781181</t>
  </si>
  <si>
    <t>Příplatek k přesunu hmot tonážní 781 prováděný bez použití mechanizace</t>
  </si>
  <si>
    <t>-78092133</t>
  </si>
  <si>
    <t>125</t>
  </si>
  <si>
    <t>998781192</t>
  </si>
  <si>
    <t>Příplatek k přesunu hmot tonážní 781 za zvětšený přesun do 100 m</t>
  </si>
  <si>
    <t>-430375821</t>
  </si>
  <si>
    <t>783</t>
  </si>
  <si>
    <t>Dokončovací práce - nátěry</t>
  </si>
  <si>
    <t>283</t>
  </si>
  <si>
    <t>783301401</t>
  </si>
  <si>
    <t>Ometení zámečnických konstrukcí</t>
  </si>
  <si>
    <t>1082597095</t>
  </si>
  <si>
    <t>33</t>
  </si>
  <si>
    <t>783314101</t>
  </si>
  <si>
    <t>Základní jednonásobný syntetický nátěr zámečnických konstrukcí</t>
  </si>
  <si>
    <t>310711772</t>
  </si>
  <si>
    <t>284</t>
  </si>
  <si>
    <t>-345399609</t>
  </si>
  <si>
    <t>285</t>
  </si>
  <si>
    <t>783315101</t>
  </si>
  <si>
    <t>Mezinátěr jednonásobný syntetický standardní zámečnických konstrukcí</t>
  </si>
  <si>
    <t>402452094</t>
  </si>
  <si>
    <t>286</t>
  </si>
  <si>
    <t>783317101</t>
  </si>
  <si>
    <t>Krycí jednonásobný syntetický standardní nátěr zámečnických konstrukcí</t>
  </si>
  <si>
    <t>440171931</t>
  </si>
  <si>
    <t>287</t>
  </si>
  <si>
    <t>783601347</t>
  </si>
  <si>
    <t>Odmaštění litinových otopných těles odmašťovačem rozpouštědlovým před provedením nátěru</t>
  </si>
  <si>
    <t>940574390</t>
  </si>
  <si>
    <t>288</t>
  </si>
  <si>
    <t>783614141</t>
  </si>
  <si>
    <t>Základní jednonásobný syntetický nátěr litinových otopných těles</t>
  </si>
  <si>
    <t>-79754606</t>
  </si>
  <si>
    <t>289</t>
  </si>
  <si>
    <t>783614551</t>
  </si>
  <si>
    <t>Základní jednonásobný syntetický nátěr potrubí DN do 50 mm</t>
  </si>
  <si>
    <t>-1219800843</t>
  </si>
  <si>
    <t>290</t>
  </si>
  <si>
    <t>783615551</t>
  </si>
  <si>
    <t>Mezinátěr jednonásobný syntetický nátěr potrubí DN do 50 mm</t>
  </si>
  <si>
    <t>1819605076</t>
  </si>
  <si>
    <t>291</t>
  </si>
  <si>
    <t>783617147</t>
  </si>
  <si>
    <t>Krycí dvojnásobný syntetický nátěr litinových otopných těles</t>
  </si>
  <si>
    <t>-1214929316</t>
  </si>
  <si>
    <t>293</t>
  </si>
  <si>
    <t>783617601</t>
  </si>
  <si>
    <t>Krycí jednonásobný syntetický nátěr potrubí DN do 50 mm</t>
  </si>
  <si>
    <t>1272483854</t>
  </si>
  <si>
    <t>292</t>
  </si>
  <si>
    <t>783652141</t>
  </si>
  <si>
    <t>Tmelení litinových otopných těles polyesterovým tmelem</t>
  </si>
  <si>
    <t>-1190569388</t>
  </si>
  <si>
    <t>784</t>
  </si>
  <si>
    <t>Dokončovací práce - malby a tapety</t>
  </si>
  <si>
    <t>294</t>
  </si>
  <si>
    <t>784111001</t>
  </si>
  <si>
    <t>Oprášení (ometení ) podkladu v místnostech v do 3,80 m</t>
  </si>
  <si>
    <t>-224704134</t>
  </si>
  <si>
    <t>295</t>
  </si>
  <si>
    <t>784111011</t>
  </si>
  <si>
    <t>Obroušení podkladu omítnutého v místnostech v do 3,80 m</t>
  </si>
  <si>
    <t>1764252293</t>
  </si>
  <si>
    <t>296</t>
  </si>
  <si>
    <t>784121001</t>
  </si>
  <si>
    <t>Oškrabání malby v mísnostech v do 3,80 m</t>
  </si>
  <si>
    <t>-1300979327</t>
  </si>
  <si>
    <t>297</t>
  </si>
  <si>
    <t>784121011</t>
  </si>
  <si>
    <t>Rozmývání podkladu po oškrabání malby v místnostech v do 3,80 m</t>
  </si>
  <si>
    <t>-1091974306</t>
  </si>
  <si>
    <t>298</t>
  </si>
  <si>
    <t>784171101</t>
  </si>
  <si>
    <t>Zakrytí vnitřních podlah včetně pozdějšího odkrytí</t>
  </si>
  <si>
    <t>-1278091401</t>
  </si>
  <si>
    <t>299</t>
  </si>
  <si>
    <t>58124844</t>
  </si>
  <si>
    <t>fólie pro malířské potřeby zakrývací tl 25µ 4x5m</t>
  </si>
  <si>
    <t>521771252</t>
  </si>
  <si>
    <t>300</t>
  </si>
  <si>
    <t>784181121</t>
  </si>
  <si>
    <t>Hloubková jednonásobná bezbarvá penetrace podkladu v místnostech v do 3,80 m</t>
  </si>
  <si>
    <t>1876183222</t>
  </si>
  <si>
    <t>301</t>
  </si>
  <si>
    <t>784211101</t>
  </si>
  <si>
    <t>Dvojnásobné bílé malby ze směsí za mokra výborně oděruvzdorných v místnostech v do 3,80 m</t>
  </si>
  <si>
    <t>1161716587</t>
  </si>
  <si>
    <t>302</t>
  </si>
  <si>
    <t>784211141</t>
  </si>
  <si>
    <t>Příplatek k cenám 2x maleb ze směsí za mokra oděruvzdorných za provádění pl do 5 m2</t>
  </si>
  <si>
    <t>1195816594</t>
  </si>
  <si>
    <t>Práce a dodávky M</t>
  </si>
  <si>
    <t>58-M</t>
  </si>
  <si>
    <t>Revize vyhrazených technických zařízení</t>
  </si>
  <si>
    <t>304</t>
  </si>
  <si>
    <t>580506007</t>
  </si>
  <si>
    <t>Revize plyn</t>
  </si>
  <si>
    <t>ks</t>
  </si>
  <si>
    <t>2075061401</t>
  </si>
  <si>
    <t>VRN</t>
  </si>
  <si>
    <t>Vedlejší rozpočtové náklady</t>
  </si>
  <si>
    <t>VRN3</t>
  </si>
  <si>
    <t>Zařízení staveniště</t>
  </si>
  <si>
    <t>305</t>
  </si>
  <si>
    <t>030001000</t>
  </si>
  <si>
    <t>den</t>
  </si>
  <si>
    <t>1024</t>
  </si>
  <si>
    <t>-280395092</t>
  </si>
  <si>
    <t>VRN7</t>
  </si>
  <si>
    <t>Provozní vlivy</t>
  </si>
  <si>
    <t>306</t>
  </si>
  <si>
    <t>070001000</t>
  </si>
  <si>
    <t>-1066313765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</si>
</sst>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'06 - Bělohorská 1653-106,...'!J30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'06 - Bělohorská 1653-106,...'!P145</f>
        <v>0</v>
      </c>
      <c r="AV95" s="125">
        <f>'06 - Bělohorská 1653-106,...'!J33</f>
        <v>0</v>
      </c>
      <c r="AW95" s="125">
        <f>'06 - Bělohorská 1653-106,...'!J34</f>
        <v>0</v>
      </c>
      <c r="AX95" s="125">
        <f>'06 - Bělohorská 1653-106,...'!J35</f>
        <v>0</v>
      </c>
      <c r="AY95" s="125">
        <f>'06 - Bělohorská 1653-106,...'!J36</f>
        <v>0</v>
      </c>
      <c r="AZ95" s="125">
        <f>'06 - Bělohorská 1653-106,...'!F33</f>
        <v>0</v>
      </c>
      <c r="BA95" s="125">
        <f>'06 - Bělohorská 1653-106,...'!F34</f>
        <v>0</v>
      </c>
      <c r="BB95" s="125">
        <f>'06 - Bělohorská 1653-106,...'!F35</f>
        <v>0</v>
      </c>
      <c r="BC95" s="125">
        <f>'06 - Bělohorská 1653-106,...'!F36</f>
        <v>0</v>
      </c>
      <c r="BD95" s="127">
        <f>'06 - Bělohorská 1653-106,...'!F37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80vWx7TPFVnEUZnKQpYMpB86f2HQCLT5eKpQMnqayGSz+8N0Nw3/cRrKFidF6+nPWUczAtQdMOfPkzf65PVslw==" hashValue="lT9s+kgP+SeOOr1MOAGYinTAi7syj4EOdXHn9aJF0Hprsm3xB4ZSpS75Anep+3SJ4+41zg4Z2N/HaPuhPPSFk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6 - Bělohorská 1653-10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ROUND((SUM(BE145:BE494)),  2)</f>
        <v>0</v>
      </c>
      <c r="G33" s="35"/>
      <c r="H33" s="35"/>
      <c r="I33" s="148">
        <v>0.20999999999999999</v>
      </c>
      <c r="J33" s="147">
        <f>ROUND(((SUM(BE145:BE494))*I33),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ROUND((SUM(BF145:BF494)),  2)</f>
        <v>0</v>
      </c>
      <c r="G34" s="35"/>
      <c r="H34" s="35"/>
      <c r="I34" s="148">
        <v>0.14999999999999999</v>
      </c>
      <c r="J34" s="147">
        <f>ROUND(((SUM(BF145:BF494))*I34),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ROUND((SUM(BG145:BG494)),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ROUND((SUM(BH145:BH494)),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ROUND((SUM(BI145:BI494)),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06 - Bělohorská 1653/106, dveře č.1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26. 5. 2021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J145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J146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J147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J153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J168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J189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J195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J198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J199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J218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J241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J248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J281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J289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J294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J311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J363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J371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J377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109</v>
      </c>
      <c r="E115" s="181"/>
      <c r="F115" s="181"/>
      <c r="G115" s="181"/>
      <c r="H115" s="181"/>
      <c r="I115" s="181"/>
      <c r="J115" s="182">
        <f>J394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J412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J430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112</v>
      </c>
      <c r="E118" s="181"/>
      <c r="F118" s="181"/>
      <c r="G118" s="181"/>
      <c r="H118" s="181"/>
      <c r="I118" s="181"/>
      <c r="J118" s="182">
        <f>J443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113</v>
      </c>
      <c r="E119" s="181"/>
      <c r="F119" s="181"/>
      <c r="G119" s="181"/>
      <c r="H119" s="181"/>
      <c r="I119" s="181"/>
      <c r="J119" s="182">
        <f>J464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114</v>
      </c>
      <c r="E120" s="181"/>
      <c r="F120" s="181"/>
      <c r="G120" s="181"/>
      <c r="H120" s="181"/>
      <c r="I120" s="181"/>
      <c r="J120" s="182">
        <f>J477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2"/>
      <c r="C121" s="173"/>
      <c r="D121" s="174" t="s">
        <v>115</v>
      </c>
      <c r="E121" s="175"/>
      <c r="F121" s="175"/>
      <c r="G121" s="175"/>
      <c r="H121" s="175"/>
      <c r="I121" s="175"/>
      <c r="J121" s="176">
        <f>J487</f>
        <v>0</v>
      </c>
      <c r="K121" s="173"/>
      <c r="L121" s="177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78"/>
      <c r="C122" s="179"/>
      <c r="D122" s="180" t="s">
        <v>116</v>
      </c>
      <c r="E122" s="181"/>
      <c r="F122" s="181"/>
      <c r="G122" s="181"/>
      <c r="H122" s="181"/>
      <c r="I122" s="181"/>
      <c r="J122" s="182">
        <f>J488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2"/>
      <c r="C123" s="173"/>
      <c r="D123" s="174" t="s">
        <v>117</v>
      </c>
      <c r="E123" s="175"/>
      <c r="F123" s="175"/>
      <c r="G123" s="175"/>
      <c r="H123" s="175"/>
      <c r="I123" s="175"/>
      <c r="J123" s="176">
        <f>J490</f>
        <v>0</v>
      </c>
      <c r="K123" s="173"/>
      <c r="L123" s="177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78"/>
      <c r="C124" s="179"/>
      <c r="D124" s="180" t="s">
        <v>118</v>
      </c>
      <c r="E124" s="181"/>
      <c r="F124" s="181"/>
      <c r="G124" s="181"/>
      <c r="H124" s="181"/>
      <c r="I124" s="181"/>
      <c r="J124" s="182">
        <f>J491</f>
        <v>0</v>
      </c>
      <c r="K124" s="179"/>
      <c r="L124" s="18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8"/>
      <c r="C125" s="179"/>
      <c r="D125" s="180" t="s">
        <v>119</v>
      </c>
      <c r="E125" s="181"/>
      <c r="F125" s="181"/>
      <c r="G125" s="181"/>
      <c r="H125" s="181"/>
      <c r="I125" s="181"/>
      <c r="J125" s="182">
        <f>J493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31" s="2" customFormat="1" ht="6.96" customHeight="1">
      <c r="A131" s="35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24.96" customHeight="1">
      <c r="A132" s="35"/>
      <c r="B132" s="36"/>
      <c r="C132" s="20" t="s">
        <v>120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16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6.5" customHeight="1">
      <c r="A135" s="35"/>
      <c r="B135" s="36"/>
      <c r="C135" s="37"/>
      <c r="D135" s="37"/>
      <c r="E135" s="167" t="str">
        <f>E7</f>
        <v>Byty Bělohorská</v>
      </c>
      <c r="F135" s="29"/>
      <c r="G135" s="29"/>
      <c r="H135" s="29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2" customHeight="1">
      <c r="A136" s="35"/>
      <c r="B136" s="36"/>
      <c r="C136" s="29" t="s">
        <v>84</v>
      </c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6.5" customHeight="1">
      <c r="A137" s="35"/>
      <c r="B137" s="36"/>
      <c r="C137" s="37"/>
      <c r="D137" s="37"/>
      <c r="E137" s="73" t="str">
        <f>E9</f>
        <v>06 - Bělohorská 1653/106, dveře č.1</v>
      </c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2" customHeight="1">
      <c r="A139" s="35"/>
      <c r="B139" s="36"/>
      <c r="C139" s="29" t="s">
        <v>20</v>
      </c>
      <c r="D139" s="37"/>
      <c r="E139" s="37"/>
      <c r="F139" s="24" t="str">
        <f>F12</f>
        <v xml:space="preserve"> </v>
      </c>
      <c r="G139" s="37"/>
      <c r="H139" s="37"/>
      <c r="I139" s="29" t="s">
        <v>22</v>
      </c>
      <c r="J139" s="76" t="str">
        <f>IF(J12="","",J12)</f>
        <v>26. 5. 2021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6.96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24</v>
      </c>
      <c r="D141" s="37"/>
      <c r="E141" s="37"/>
      <c r="F141" s="24" t="str">
        <f>E15</f>
        <v xml:space="preserve"> </v>
      </c>
      <c r="G141" s="37"/>
      <c r="H141" s="37"/>
      <c r="I141" s="29" t="s">
        <v>29</v>
      </c>
      <c r="J141" s="33" t="str">
        <f>E21</f>
        <v xml:space="preserve"> 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5.15" customHeight="1">
      <c r="A142" s="35"/>
      <c r="B142" s="36"/>
      <c r="C142" s="29" t="s">
        <v>27</v>
      </c>
      <c r="D142" s="37"/>
      <c r="E142" s="37"/>
      <c r="F142" s="24" t="str">
        <f>IF(E18="","",E18)</f>
        <v>Vyplň údaj</v>
      </c>
      <c r="G142" s="37"/>
      <c r="H142" s="37"/>
      <c r="I142" s="29" t="s">
        <v>31</v>
      </c>
      <c r="J142" s="33" t="str">
        <f>E24</f>
        <v xml:space="preserve"> 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0.32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11" customFormat="1" ht="29.28" customHeight="1">
      <c r="A144" s="184"/>
      <c r="B144" s="185"/>
      <c r="C144" s="186" t="s">
        <v>121</v>
      </c>
      <c r="D144" s="187" t="s">
        <v>58</v>
      </c>
      <c r="E144" s="187" t="s">
        <v>54</v>
      </c>
      <c r="F144" s="187" t="s">
        <v>55</v>
      </c>
      <c r="G144" s="187" t="s">
        <v>122</v>
      </c>
      <c r="H144" s="187" t="s">
        <v>123</v>
      </c>
      <c r="I144" s="187" t="s">
        <v>124</v>
      </c>
      <c r="J144" s="188" t="s">
        <v>88</v>
      </c>
      <c r="K144" s="189" t="s">
        <v>125</v>
      </c>
      <c r="L144" s="190"/>
      <c r="M144" s="97" t="s">
        <v>1</v>
      </c>
      <c r="N144" s="98" t="s">
        <v>37</v>
      </c>
      <c r="O144" s="98" t="s">
        <v>126</v>
      </c>
      <c r="P144" s="98" t="s">
        <v>127</v>
      </c>
      <c r="Q144" s="98" t="s">
        <v>128</v>
      </c>
      <c r="R144" s="98" t="s">
        <v>129</v>
      </c>
      <c r="S144" s="98" t="s">
        <v>130</v>
      </c>
      <c r="T144" s="99" t="s">
        <v>131</v>
      </c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</row>
    <row r="145" s="2" customFormat="1" ht="22.8" customHeight="1">
      <c r="A145" s="35"/>
      <c r="B145" s="36"/>
      <c r="C145" s="104" t="s">
        <v>132</v>
      </c>
      <c r="D145" s="37"/>
      <c r="E145" s="37"/>
      <c r="F145" s="37"/>
      <c r="G145" s="37"/>
      <c r="H145" s="37"/>
      <c r="I145" s="37"/>
      <c r="J145" s="191">
        <f>BK145</f>
        <v>0</v>
      </c>
      <c r="K145" s="37"/>
      <c r="L145" s="41"/>
      <c r="M145" s="100"/>
      <c r="N145" s="192"/>
      <c r="O145" s="101"/>
      <c r="P145" s="193">
        <f>P146+P198+P487+P490</f>
        <v>0</v>
      </c>
      <c r="Q145" s="101"/>
      <c r="R145" s="193">
        <f>R146+R198+R487+R490</f>
        <v>5.1001267600000002</v>
      </c>
      <c r="S145" s="101"/>
      <c r="T145" s="194">
        <f>T146+T198+T487+T490</f>
        <v>5.7434361999999997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72</v>
      </c>
      <c r="AU145" s="14" t="s">
        <v>90</v>
      </c>
      <c r="BK145" s="195">
        <f>BK146+BK198+BK487+BK490</f>
        <v>0</v>
      </c>
    </row>
    <row r="146" s="12" customFormat="1" ht="25.92" customHeight="1">
      <c r="A146" s="12"/>
      <c r="B146" s="196"/>
      <c r="C146" s="197"/>
      <c r="D146" s="198" t="s">
        <v>72</v>
      </c>
      <c r="E146" s="199" t="s">
        <v>133</v>
      </c>
      <c r="F146" s="199" t="s">
        <v>134</v>
      </c>
      <c r="G146" s="197"/>
      <c r="H146" s="197"/>
      <c r="I146" s="200"/>
      <c r="J146" s="201">
        <f>BK146</f>
        <v>0</v>
      </c>
      <c r="K146" s="197"/>
      <c r="L146" s="202"/>
      <c r="M146" s="203"/>
      <c r="N146" s="204"/>
      <c r="O146" s="204"/>
      <c r="P146" s="205">
        <f>P147+P153+P168+P189+P195</f>
        <v>0</v>
      </c>
      <c r="Q146" s="204"/>
      <c r="R146" s="205">
        <f>R147+R153+R168+R189+R195</f>
        <v>3.5487960700000007</v>
      </c>
      <c r="S146" s="204"/>
      <c r="T146" s="206">
        <f>T147+T153+T168+T189+T195</f>
        <v>4.2880570000000002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81</v>
      </c>
      <c r="AT146" s="208" t="s">
        <v>72</v>
      </c>
      <c r="AU146" s="208" t="s">
        <v>73</v>
      </c>
      <c r="AY146" s="207" t="s">
        <v>135</v>
      </c>
      <c r="BK146" s="209">
        <f>BK147+BK153+BK168+BK189+BK195</f>
        <v>0</v>
      </c>
    </row>
    <row r="147" s="12" customFormat="1" ht="22.8" customHeight="1">
      <c r="A147" s="12"/>
      <c r="B147" s="196"/>
      <c r="C147" s="197"/>
      <c r="D147" s="198" t="s">
        <v>72</v>
      </c>
      <c r="E147" s="210" t="s">
        <v>136</v>
      </c>
      <c r="F147" s="210" t="s">
        <v>137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SUM(P148:P152)</f>
        <v>0</v>
      </c>
      <c r="Q147" s="204"/>
      <c r="R147" s="205">
        <f>SUM(R148:R152)</f>
        <v>1.02035392</v>
      </c>
      <c r="S147" s="204"/>
      <c r="T147" s="206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81</v>
      </c>
      <c r="AT147" s="208" t="s">
        <v>72</v>
      </c>
      <c r="AU147" s="208" t="s">
        <v>81</v>
      </c>
      <c r="AY147" s="207" t="s">
        <v>135</v>
      </c>
      <c r="BK147" s="209">
        <f>SUM(BK148:BK152)</f>
        <v>0</v>
      </c>
    </row>
    <row r="148" s="2" customFormat="1" ht="33" customHeight="1">
      <c r="A148" s="35"/>
      <c r="B148" s="36"/>
      <c r="C148" s="212" t="s">
        <v>138</v>
      </c>
      <c r="D148" s="212" t="s">
        <v>139</v>
      </c>
      <c r="E148" s="213" t="s">
        <v>140</v>
      </c>
      <c r="F148" s="214" t="s">
        <v>141</v>
      </c>
      <c r="G148" s="215" t="s">
        <v>142</v>
      </c>
      <c r="H148" s="216">
        <v>0.048000000000000001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39</v>
      </c>
      <c r="O148" s="88"/>
      <c r="P148" s="222">
        <f>O148*H148</f>
        <v>0</v>
      </c>
      <c r="Q148" s="222">
        <v>0.019539999999999998</v>
      </c>
      <c r="R148" s="222">
        <f>Q148*H148</f>
        <v>0.00093791999999999996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143</v>
      </c>
      <c r="AT148" s="224" t="s">
        <v>139</v>
      </c>
      <c r="AU148" s="224" t="s">
        <v>144</v>
      </c>
      <c r="AY148" s="14" t="s">
        <v>135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144</v>
      </c>
      <c r="BK148" s="225">
        <f>ROUND(I148*H148,2)</f>
        <v>0</v>
      </c>
      <c r="BL148" s="14" t="s">
        <v>143</v>
      </c>
      <c r="BM148" s="224" t="s">
        <v>145</v>
      </c>
    </row>
    <row r="149" s="2" customFormat="1" ht="24.15" customHeight="1">
      <c r="A149" s="35"/>
      <c r="B149" s="36"/>
      <c r="C149" s="226" t="s">
        <v>146</v>
      </c>
      <c r="D149" s="226" t="s">
        <v>147</v>
      </c>
      <c r="E149" s="227" t="s">
        <v>148</v>
      </c>
      <c r="F149" s="228" t="s">
        <v>149</v>
      </c>
      <c r="G149" s="229" t="s">
        <v>142</v>
      </c>
      <c r="H149" s="230">
        <v>0.052999999999999998</v>
      </c>
      <c r="I149" s="231"/>
      <c r="J149" s="232">
        <f>ROUND(I149*H149,2)</f>
        <v>0</v>
      </c>
      <c r="K149" s="233"/>
      <c r="L149" s="234"/>
      <c r="M149" s="235" t="s">
        <v>1</v>
      </c>
      <c r="N149" s="236" t="s">
        <v>39</v>
      </c>
      <c r="O149" s="88"/>
      <c r="P149" s="222">
        <f>O149*H149</f>
        <v>0</v>
      </c>
      <c r="Q149" s="222">
        <v>1</v>
      </c>
      <c r="R149" s="222">
        <f>Q149*H149</f>
        <v>0.052999999999999998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150</v>
      </c>
      <c r="AT149" s="224" t="s">
        <v>147</v>
      </c>
      <c r="AU149" s="224" t="s">
        <v>144</v>
      </c>
      <c r="AY149" s="14" t="s">
        <v>135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144</v>
      </c>
      <c r="BK149" s="225">
        <f>ROUND(I149*H149,2)</f>
        <v>0</v>
      </c>
      <c r="BL149" s="14" t="s">
        <v>143</v>
      </c>
      <c r="BM149" s="224" t="s">
        <v>151</v>
      </c>
    </row>
    <row r="150" s="2" customFormat="1" ht="33" customHeight="1">
      <c r="A150" s="35"/>
      <c r="B150" s="36"/>
      <c r="C150" s="212" t="s">
        <v>152</v>
      </c>
      <c r="D150" s="212" t="s">
        <v>139</v>
      </c>
      <c r="E150" s="213" t="s">
        <v>153</v>
      </c>
      <c r="F150" s="214" t="s">
        <v>154</v>
      </c>
      <c r="G150" s="215" t="s">
        <v>155</v>
      </c>
      <c r="H150" s="216">
        <v>6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39</v>
      </c>
      <c r="O150" s="88"/>
      <c r="P150" s="222">
        <f>O150*H150</f>
        <v>0</v>
      </c>
      <c r="Q150" s="222">
        <v>0.01218</v>
      </c>
      <c r="R150" s="222">
        <f>Q150*H150</f>
        <v>0.073080000000000006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143</v>
      </c>
      <c r="AT150" s="224" t="s">
        <v>139</v>
      </c>
      <c r="AU150" s="224" t="s">
        <v>144</v>
      </c>
      <c r="AY150" s="14" t="s">
        <v>135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144</v>
      </c>
      <c r="BK150" s="225">
        <f>ROUND(I150*H150,2)</f>
        <v>0</v>
      </c>
      <c r="BL150" s="14" t="s">
        <v>143</v>
      </c>
      <c r="BM150" s="224" t="s">
        <v>156</v>
      </c>
    </row>
    <row r="151" s="2" customFormat="1" ht="24.15" customHeight="1">
      <c r="A151" s="35"/>
      <c r="B151" s="36"/>
      <c r="C151" s="212" t="s">
        <v>157</v>
      </c>
      <c r="D151" s="212" t="s">
        <v>139</v>
      </c>
      <c r="E151" s="213" t="s">
        <v>158</v>
      </c>
      <c r="F151" s="214" t="s">
        <v>159</v>
      </c>
      <c r="G151" s="215" t="s">
        <v>160</v>
      </c>
      <c r="H151" s="216">
        <v>7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0.12335</v>
      </c>
      <c r="R151" s="222">
        <f>Q151*H151</f>
        <v>0.86345000000000005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143</v>
      </c>
      <c r="AT151" s="224" t="s">
        <v>139</v>
      </c>
      <c r="AU151" s="224" t="s">
        <v>144</v>
      </c>
      <c r="AY151" s="14" t="s">
        <v>135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144</v>
      </c>
      <c r="BK151" s="225">
        <f>ROUND(I151*H151,2)</f>
        <v>0</v>
      </c>
      <c r="BL151" s="14" t="s">
        <v>143</v>
      </c>
      <c r="BM151" s="224" t="s">
        <v>161</v>
      </c>
    </row>
    <row r="152" s="2" customFormat="1" ht="24.15" customHeight="1">
      <c r="A152" s="35"/>
      <c r="B152" s="36"/>
      <c r="C152" s="212" t="s">
        <v>162</v>
      </c>
      <c r="D152" s="212" t="s">
        <v>139</v>
      </c>
      <c r="E152" s="213" t="s">
        <v>163</v>
      </c>
      <c r="F152" s="214" t="s">
        <v>164</v>
      </c>
      <c r="G152" s="215" t="s">
        <v>160</v>
      </c>
      <c r="H152" s="216">
        <v>0.40799999999999997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39</v>
      </c>
      <c r="O152" s="88"/>
      <c r="P152" s="222">
        <f>O152*H152</f>
        <v>0</v>
      </c>
      <c r="Q152" s="222">
        <v>0.073249999999999996</v>
      </c>
      <c r="R152" s="222">
        <f>Q152*H152</f>
        <v>0.029885999999999996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143</v>
      </c>
      <c r="AT152" s="224" t="s">
        <v>139</v>
      </c>
      <c r="AU152" s="224" t="s">
        <v>144</v>
      </c>
      <c r="AY152" s="14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144</v>
      </c>
      <c r="BK152" s="225">
        <f>ROUND(I152*H152,2)</f>
        <v>0</v>
      </c>
      <c r="BL152" s="14" t="s">
        <v>143</v>
      </c>
      <c r="BM152" s="224" t="s">
        <v>165</v>
      </c>
    </row>
    <row r="153" s="12" customFormat="1" ht="22.8" customHeight="1">
      <c r="A153" s="12"/>
      <c r="B153" s="196"/>
      <c r="C153" s="197"/>
      <c r="D153" s="198" t="s">
        <v>72</v>
      </c>
      <c r="E153" s="210" t="s">
        <v>166</v>
      </c>
      <c r="F153" s="210" t="s">
        <v>167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SUM(P154:P167)</f>
        <v>0</v>
      </c>
      <c r="Q153" s="204"/>
      <c r="R153" s="205">
        <f>SUM(R154:R167)</f>
        <v>2.5195926300000004</v>
      </c>
      <c r="S153" s="204"/>
      <c r="T153" s="206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81</v>
      </c>
      <c r="AT153" s="208" t="s">
        <v>72</v>
      </c>
      <c r="AU153" s="208" t="s">
        <v>81</v>
      </c>
      <c r="AY153" s="207" t="s">
        <v>135</v>
      </c>
      <c r="BK153" s="209">
        <f>SUM(BK154:BK167)</f>
        <v>0</v>
      </c>
    </row>
    <row r="154" s="2" customFormat="1" ht="24.15" customHeight="1">
      <c r="A154" s="35"/>
      <c r="B154" s="36"/>
      <c r="C154" s="212" t="s">
        <v>81</v>
      </c>
      <c r="D154" s="212" t="s">
        <v>139</v>
      </c>
      <c r="E154" s="213" t="s">
        <v>168</v>
      </c>
      <c r="F154" s="214" t="s">
        <v>169</v>
      </c>
      <c r="G154" s="215" t="s">
        <v>160</v>
      </c>
      <c r="H154" s="216">
        <v>53.301000000000002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0.00025999999999999998</v>
      </c>
      <c r="R154" s="222">
        <f>Q154*H154</f>
        <v>0.013858259999999999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143</v>
      </c>
      <c r="AT154" s="224" t="s">
        <v>139</v>
      </c>
      <c r="AU154" s="224" t="s">
        <v>144</v>
      </c>
      <c r="AY154" s="14" t="s">
        <v>135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144</v>
      </c>
      <c r="BK154" s="225">
        <f>ROUND(I154*H154,2)</f>
        <v>0</v>
      </c>
      <c r="BL154" s="14" t="s">
        <v>143</v>
      </c>
      <c r="BM154" s="224" t="s">
        <v>170</v>
      </c>
    </row>
    <row r="155" s="2" customFormat="1" ht="24.15" customHeight="1">
      <c r="A155" s="35"/>
      <c r="B155" s="36"/>
      <c r="C155" s="212" t="s">
        <v>144</v>
      </c>
      <c r="D155" s="212" t="s">
        <v>139</v>
      </c>
      <c r="E155" s="213" t="s">
        <v>171</v>
      </c>
      <c r="F155" s="214" t="s">
        <v>172</v>
      </c>
      <c r="G155" s="215" t="s">
        <v>160</v>
      </c>
      <c r="H155" s="216">
        <v>52.055999999999997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0.0030000000000000001</v>
      </c>
      <c r="R155" s="222">
        <f>Q155*H155</f>
        <v>0.156168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143</v>
      </c>
      <c r="AT155" s="224" t="s">
        <v>139</v>
      </c>
      <c r="AU155" s="224" t="s">
        <v>144</v>
      </c>
      <c r="AY155" s="14" t="s">
        <v>135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144</v>
      </c>
      <c r="BK155" s="225">
        <f>ROUND(I155*H155,2)</f>
        <v>0</v>
      </c>
      <c r="BL155" s="14" t="s">
        <v>143</v>
      </c>
      <c r="BM155" s="224" t="s">
        <v>173</v>
      </c>
    </row>
    <row r="156" s="2" customFormat="1" ht="21.75" customHeight="1">
      <c r="A156" s="35"/>
      <c r="B156" s="36"/>
      <c r="C156" s="212" t="s">
        <v>174</v>
      </c>
      <c r="D156" s="212" t="s">
        <v>139</v>
      </c>
      <c r="E156" s="213" t="s">
        <v>175</v>
      </c>
      <c r="F156" s="214" t="s">
        <v>176</v>
      </c>
      <c r="G156" s="215" t="s">
        <v>160</v>
      </c>
      <c r="H156" s="216">
        <v>1.2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39</v>
      </c>
      <c r="O156" s="88"/>
      <c r="P156" s="222">
        <f>O156*H156</f>
        <v>0</v>
      </c>
      <c r="Q156" s="222">
        <v>0.0373</v>
      </c>
      <c r="R156" s="222">
        <f>Q156*H156</f>
        <v>0.044760000000000001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143</v>
      </c>
      <c r="AT156" s="224" t="s">
        <v>139</v>
      </c>
      <c r="AU156" s="224" t="s">
        <v>144</v>
      </c>
      <c r="AY156" s="14" t="s">
        <v>135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144</v>
      </c>
      <c r="BK156" s="225">
        <f>ROUND(I156*H156,2)</f>
        <v>0</v>
      </c>
      <c r="BL156" s="14" t="s">
        <v>143</v>
      </c>
      <c r="BM156" s="224" t="s">
        <v>177</v>
      </c>
    </row>
    <row r="157" s="2" customFormat="1" ht="24.15" customHeight="1">
      <c r="A157" s="35"/>
      <c r="B157" s="36"/>
      <c r="C157" s="212" t="s">
        <v>178</v>
      </c>
      <c r="D157" s="212" t="s">
        <v>139</v>
      </c>
      <c r="E157" s="213" t="s">
        <v>179</v>
      </c>
      <c r="F157" s="214" t="s">
        <v>180</v>
      </c>
      <c r="G157" s="215" t="s">
        <v>160</v>
      </c>
      <c r="H157" s="216">
        <v>18.318999999999999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0.0073499999999999998</v>
      </c>
      <c r="R157" s="222">
        <f>Q157*H157</f>
        <v>0.13464464999999998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143</v>
      </c>
      <c r="AT157" s="224" t="s">
        <v>139</v>
      </c>
      <c r="AU157" s="224" t="s">
        <v>144</v>
      </c>
      <c r="AY157" s="14" t="s">
        <v>135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144</v>
      </c>
      <c r="BK157" s="225">
        <f>ROUND(I157*H157,2)</f>
        <v>0</v>
      </c>
      <c r="BL157" s="14" t="s">
        <v>143</v>
      </c>
      <c r="BM157" s="224" t="s">
        <v>181</v>
      </c>
    </row>
    <row r="158" s="2" customFormat="1" ht="24.15" customHeight="1">
      <c r="A158" s="35"/>
      <c r="B158" s="36"/>
      <c r="C158" s="212" t="s">
        <v>136</v>
      </c>
      <c r="D158" s="212" t="s">
        <v>139</v>
      </c>
      <c r="E158" s="213" t="s">
        <v>182</v>
      </c>
      <c r="F158" s="214" t="s">
        <v>183</v>
      </c>
      <c r="G158" s="215" t="s">
        <v>160</v>
      </c>
      <c r="H158" s="216">
        <v>156.667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0.00025999999999999998</v>
      </c>
      <c r="R158" s="222">
        <f>Q158*H158</f>
        <v>0.040733419999999999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143</v>
      </c>
      <c r="AT158" s="224" t="s">
        <v>139</v>
      </c>
      <c r="AU158" s="224" t="s">
        <v>144</v>
      </c>
      <c r="AY158" s="14" t="s">
        <v>135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144</v>
      </c>
      <c r="BK158" s="225">
        <f>ROUND(I158*H158,2)</f>
        <v>0</v>
      </c>
      <c r="BL158" s="14" t="s">
        <v>143</v>
      </c>
      <c r="BM158" s="224" t="s">
        <v>184</v>
      </c>
    </row>
    <row r="159" s="2" customFormat="1" ht="24.15" customHeight="1">
      <c r="A159" s="35"/>
      <c r="B159" s="36"/>
      <c r="C159" s="212" t="s">
        <v>185</v>
      </c>
      <c r="D159" s="212" t="s">
        <v>139</v>
      </c>
      <c r="E159" s="213" t="s">
        <v>186</v>
      </c>
      <c r="F159" s="214" t="s">
        <v>187</v>
      </c>
      <c r="G159" s="215" t="s">
        <v>160</v>
      </c>
      <c r="H159" s="216">
        <v>6.5350000000000001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0.0147</v>
      </c>
      <c r="R159" s="222">
        <f>Q159*H159</f>
        <v>0.096064499999999997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143</v>
      </c>
      <c r="AT159" s="224" t="s">
        <v>139</v>
      </c>
      <c r="AU159" s="224" t="s">
        <v>144</v>
      </c>
      <c r="AY159" s="14" t="s">
        <v>135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144</v>
      </c>
      <c r="BK159" s="225">
        <f>ROUND(I159*H159,2)</f>
        <v>0</v>
      </c>
      <c r="BL159" s="14" t="s">
        <v>143</v>
      </c>
      <c r="BM159" s="224" t="s">
        <v>188</v>
      </c>
    </row>
    <row r="160" s="2" customFormat="1" ht="24.15" customHeight="1">
      <c r="A160" s="35"/>
      <c r="B160" s="36"/>
      <c r="C160" s="212" t="s">
        <v>143</v>
      </c>
      <c r="D160" s="212" t="s">
        <v>139</v>
      </c>
      <c r="E160" s="213" t="s">
        <v>189</v>
      </c>
      <c r="F160" s="214" t="s">
        <v>190</v>
      </c>
      <c r="G160" s="215" t="s">
        <v>160</v>
      </c>
      <c r="H160" s="216">
        <v>156.667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0.0030000000000000001</v>
      </c>
      <c r="R160" s="222">
        <f>Q160*H160</f>
        <v>0.470001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143</v>
      </c>
      <c r="AT160" s="224" t="s">
        <v>139</v>
      </c>
      <c r="AU160" s="224" t="s">
        <v>144</v>
      </c>
      <c r="AY160" s="14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144</v>
      </c>
      <c r="BK160" s="225">
        <f>ROUND(I160*H160,2)</f>
        <v>0</v>
      </c>
      <c r="BL160" s="14" t="s">
        <v>143</v>
      </c>
      <c r="BM160" s="224" t="s">
        <v>191</v>
      </c>
    </row>
    <row r="161" s="2" customFormat="1" ht="21.75" customHeight="1">
      <c r="A161" s="35"/>
      <c r="B161" s="36"/>
      <c r="C161" s="212" t="s">
        <v>192</v>
      </c>
      <c r="D161" s="212" t="s">
        <v>139</v>
      </c>
      <c r="E161" s="213" t="s">
        <v>193</v>
      </c>
      <c r="F161" s="214" t="s">
        <v>194</v>
      </c>
      <c r="G161" s="215" t="s">
        <v>160</v>
      </c>
      <c r="H161" s="216">
        <v>17.475000000000001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0.0373</v>
      </c>
      <c r="R161" s="222">
        <f>Q161*H161</f>
        <v>0.65181750000000005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143</v>
      </c>
      <c r="AT161" s="224" t="s">
        <v>139</v>
      </c>
      <c r="AU161" s="224" t="s">
        <v>144</v>
      </c>
      <c r="AY161" s="14" t="s">
        <v>135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144</v>
      </c>
      <c r="BK161" s="225">
        <f>ROUND(I161*H161,2)</f>
        <v>0</v>
      </c>
      <c r="BL161" s="14" t="s">
        <v>143</v>
      </c>
      <c r="BM161" s="224" t="s">
        <v>195</v>
      </c>
    </row>
    <row r="162" s="2" customFormat="1" ht="24.15" customHeight="1">
      <c r="A162" s="35"/>
      <c r="B162" s="36"/>
      <c r="C162" s="212" t="s">
        <v>196</v>
      </c>
      <c r="D162" s="212" t="s">
        <v>139</v>
      </c>
      <c r="E162" s="213" t="s">
        <v>197</v>
      </c>
      <c r="F162" s="214" t="s">
        <v>198</v>
      </c>
      <c r="G162" s="215" t="s">
        <v>155</v>
      </c>
      <c r="H162" s="216">
        <v>12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0.0035000000000000001</v>
      </c>
      <c r="R162" s="222">
        <f>Q162*H162</f>
        <v>0.042000000000000003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143</v>
      </c>
      <c r="AT162" s="224" t="s">
        <v>139</v>
      </c>
      <c r="AU162" s="224" t="s">
        <v>144</v>
      </c>
      <c r="AY162" s="14" t="s">
        <v>135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144</v>
      </c>
      <c r="BK162" s="225">
        <f>ROUND(I162*H162,2)</f>
        <v>0</v>
      </c>
      <c r="BL162" s="14" t="s">
        <v>143</v>
      </c>
      <c r="BM162" s="224" t="s">
        <v>199</v>
      </c>
    </row>
    <row r="163" s="2" customFormat="1" ht="24.15" customHeight="1">
      <c r="A163" s="35"/>
      <c r="B163" s="36"/>
      <c r="C163" s="212" t="s">
        <v>200</v>
      </c>
      <c r="D163" s="212" t="s">
        <v>139</v>
      </c>
      <c r="E163" s="213" t="s">
        <v>201</v>
      </c>
      <c r="F163" s="214" t="s">
        <v>202</v>
      </c>
      <c r="G163" s="215" t="s">
        <v>155</v>
      </c>
      <c r="H163" s="216">
        <v>12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0.038199999999999998</v>
      </c>
      <c r="R163" s="222">
        <f>Q163*H163</f>
        <v>0.45839999999999997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143</v>
      </c>
      <c r="AT163" s="224" t="s">
        <v>139</v>
      </c>
      <c r="AU163" s="224" t="s">
        <v>144</v>
      </c>
      <c r="AY163" s="14" t="s">
        <v>135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144</v>
      </c>
      <c r="BK163" s="225">
        <f>ROUND(I163*H163,2)</f>
        <v>0</v>
      </c>
      <c r="BL163" s="14" t="s">
        <v>143</v>
      </c>
      <c r="BM163" s="224" t="s">
        <v>203</v>
      </c>
    </row>
    <row r="164" s="2" customFormat="1" ht="24.15" customHeight="1">
      <c r="A164" s="35"/>
      <c r="B164" s="36"/>
      <c r="C164" s="212" t="s">
        <v>204</v>
      </c>
      <c r="D164" s="212" t="s">
        <v>139</v>
      </c>
      <c r="E164" s="213" t="s">
        <v>205</v>
      </c>
      <c r="F164" s="214" t="s">
        <v>206</v>
      </c>
      <c r="G164" s="215" t="s">
        <v>207</v>
      </c>
      <c r="H164" s="216">
        <v>0.044999999999999998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2.2563399999999998</v>
      </c>
      <c r="R164" s="222">
        <f>Q164*H164</f>
        <v>0.10153529999999998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143</v>
      </c>
      <c r="AT164" s="224" t="s">
        <v>139</v>
      </c>
      <c r="AU164" s="224" t="s">
        <v>144</v>
      </c>
      <c r="AY164" s="14" t="s">
        <v>135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144</v>
      </c>
      <c r="BK164" s="225">
        <f>ROUND(I164*H164,2)</f>
        <v>0</v>
      </c>
      <c r="BL164" s="14" t="s">
        <v>143</v>
      </c>
      <c r="BM164" s="224" t="s">
        <v>208</v>
      </c>
    </row>
    <row r="165" s="2" customFormat="1" ht="21.75" customHeight="1">
      <c r="A165" s="35"/>
      <c r="B165" s="36"/>
      <c r="C165" s="212" t="s">
        <v>209</v>
      </c>
      <c r="D165" s="212" t="s">
        <v>139</v>
      </c>
      <c r="E165" s="213" t="s">
        <v>210</v>
      </c>
      <c r="F165" s="214" t="s">
        <v>211</v>
      </c>
      <c r="G165" s="215" t="s">
        <v>155</v>
      </c>
      <c r="H165" s="216">
        <v>5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39</v>
      </c>
      <c r="O165" s="88"/>
      <c r="P165" s="222">
        <f>O165*H165</f>
        <v>0</v>
      </c>
      <c r="Q165" s="222">
        <v>0.04684</v>
      </c>
      <c r="R165" s="222">
        <f>Q165*H165</f>
        <v>0.23419999999999999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143</v>
      </c>
      <c r="AT165" s="224" t="s">
        <v>139</v>
      </c>
      <c r="AU165" s="224" t="s">
        <v>144</v>
      </c>
      <c r="AY165" s="14" t="s">
        <v>135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144</v>
      </c>
      <c r="BK165" s="225">
        <f>ROUND(I165*H165,2)</f>
        <v>0</v>
      </c>
      <c r="BL165" s="14" t="s">
        <v>143</v>
      </c>
      <c r="BM165" s="224" t="s">
        <v>212</v>
      </c>
    </row>
    <row r="166" s="2" customFormat="1" ht="24.15" customHeight="1">
      <c r="A166" s="35"/>
      <c r="B166" s="36"/>
      <c r="C166" s="226" t="s">
        <v>213</v>
      </c>
      <c r="D166" s="226" t="s">
        <v>147</v>
      </c>
      <c r="E166" s="227" t="s">
        <v>214</v>
      </c>
      <c r="F166" s="228" t="s">
        <v>215</v>
      </c>
      <c r="G166" s="229" t="s">
        <v>155</v>
      </c>
      <c r="H166" s="230">
        <v>2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39</v>
      </c>
      <c r="O166" s="88"/>
      <c r="P166" s="222">
        <f>O166*H166</f>
        <v>0</v>
      </c>
      <c r="Q166" s="222">
        <v>0.014890000000000001</v>
      </c>
      <c r="R166" s="222">
        <f>Q166*H166</f>
        <v>0.029780000000000001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150</v>
      </c>
      <c r="AT166" s="224" t="s">
        <v>147</v>
      </c>
      <c r="AU166" s="224" t="s">
        <v>144</v>
      </c>
      <c r="AY166" s="14" t="s">
        <v>135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144</v>
      </c>
      <c r="BK166" s="225">
        <f>ROUND(I166*H166,2)</f>
        <v>0</v>
      </c>
      <c r="BL166" s="14" t="s">
        <v>143</v>
      </c>
      <c r="BM166" s="224" t="s">
        <v>216</v>
      </c>
    </row>
    <row r="167" s="2" customFormat="1" ht="24.15" customHeight="1">
      <c r="A167" s="35"/>
      <c r="B167" s="36"/>
      <c r="C167" s="226" t="s">
        <v>217</v>
      </c>
      <c r="D167" s="226" t="s">
        <v>147</v>
      </c>
      <c r="E167" s="227" t="s">
        <v>218</v>
      </c>
      <c r="F167" s="228" t="s">
        <v>219</v>
      </c>
      <c r="G167" s="229" t="s">
        <v>155</v>
      </c>
      <c r="H167" s="230">
        <v>3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39</v>
      </c>
      <c r="O167" s="88"/>
      <c r="P167" s="222">
        <f>O167*H167</f>
        <v>0</v>
      </c>
      <c r="Q167" s="222">
        <v>0.01521</v>
      </c>
      <c r="R167" s="222">
        <f>Q167*H167</f>
        <v>0.045629999999999997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150</v>
      </c>
      <c r="AT167" s="224" t="s">
        <v>147</v>
      </c>
      <c r="AU167" s="224" t="s">
        <v>144</v>
      </c>
      <c r="AY167" s="14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144</v>
      </c>
      <c r="BK167" s="225">
        <f>ROUND(I167*H167,2)</f>
        <v>0</v>
      </c>
      <c r="BL167" s="14" t="s">
        <v>143</v>
      </c>
      <c r="BM167" s="224" t="s">
        <v>220</v>
      </c>
    </row>
    <row r="168" s="12" customFormat="1" ht="22.8" customHeight="1">
      <c r="A168" s="12"/>
      <c r="B168" s="196"/>
      <c r="C168" s="197"/>
      <c r="D168" s="198" t="s">
        <v>72</v>
      </c>
      <c r="E168" s="210" t="s">
        <v>221</v>
      </c>
      <c r="F168" s="210" t="s">
        <v>222</v>
      </c>
      <c r="G168" s="197"/>
      <c r="H168" s="197"/>
      <c r="I168" s="200"/>
      <c r="J168" s="211">
        <f>BK168</f>
        <v>0</v>
      </c>
      <c r="K168" s="197"/>
      <c r="L168" s="202"/>
      <c r="M168" s="203"/>
      <c r="N168" s="204"/>
      <c r="O168" s="204"/>
      <c r="P168" s="205">
        <f>SUM(P169:P188)</f>
        <v>0</v>
      </c>
      <c r="Q168" s="204"/>
      <c r="R168" s="205">
        <f>SUM(R169:R188)</f>
        <v>0.0088495199999999996</v>
      </c>
      <c r="S168" s="204"/>
      <c r="T168" s="206">
        <f>SUM(T169:T188)</f>
        <v>4.2880570000000002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81</v>
      </c>
      <c r="AT168" s="208" t="s">
        <v>72</v>
      </c>
      <c r="AU168" s="208" t="s">
        <v>81</v>
      </c>
      <c r="AY168" s="207" t="s">
        <v>135</v>
      </c>
      <c r="BK168" s="209">
        <f>SUM(BK169:BK188)</f>
        <v>0</v>
      </c>
    </row>
    <row r="169" s="2" customFormat="1" ht="33" customHeight="1">
      <c r="A169" s="35"/>
      <c r="B169" s="36"/>
      <c r="C169" s="212" t="s">
        <v>223</v>
      </c>
      <c r="D169" s="212" t="s">
        <v>139</v>
      </c>
      <c r="E169" s="213" t="s">
        <v>224</v>
      </c>
      <c r="F169" s="214" t="s">
        <v>225</v>
      </c>
      <c r="G169" s="215" t="s">
        <v>160</v>
      </c>
      <c r="H169" s="216">
        <v>52.055999999999997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0.00012999999999999999</v>
      </c>
      <c r="R169" s="222">
        <f>Q169*H169</f>
        <v>0.0067672799999999988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143</v>
      </c>
      <c r="AT169" s="224" t="s">
        <v>139</v>
      </c>
      <c r="AU169" s="224" t="s">
        <v>144</v>
      </c>
      <c r="AY169" s="14" t="s">
        <v>135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144</v>
      </c>
      <c r="BK169" s="225">
        <f>ROUND(I169*H169,2)</f>
        <v>0</v>
      </c>
      <c r="BL169" s="14" t="s">
        <v>143</v>
      </c>
      <c r="BM169" s="224" t="s">
        <v>226</v>
      </c>
    </row>
    <row r="170" s="2" customFormat="1" ht="24.15" customHeight="1">
      <c r="A170" s="35"/>
      <c r="B170" s="36"/>
      <c r="C170" s="212" t="s">
        <v>227</v>
      </c>
      <c r="D170" s="212" t="s">
        <v>139</v>
      </c>
      <c r="E170" s="213" t="s">
        <v>228</v>
      </c>
      <c r="F170" s="214" t="s">
        <v>229</v>
      </c>
      <c r="G170" s="215" t="s">
        <v>160</v>
      </c>
      <c r="H170" s="216">
        <v>52.055999999999997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4.0000000000000003E-05</v>
      </c>
      <c r="R170" s="222">
        <f>Q170*H170</f>
        <v>0.00208224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143</v>
      </c>
      <c r="AT170" s="224" t="s">
        <v>139</v>
      </c>
      <c r="AU170" s="224" t="s">
        <v>144</v>
      </c>
      <c r="AY170" s="14" t="s">
        <v>135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144</v>
      </c>
      <c r="BK170" s="225">
        <f>ROUND(I170*H170,2)</f>
        <v>0</v>
      </c>
      <c r="BL170" s="14" t="s">
        <v>143</v>
      </c>
      <c r="BM170" s="224" t="s">
        <v>230</v>
      </c>
    </row>
    <row r="171" s="2" customFormat="1" ht="16.5" customHeight="1">
      <c r="A171" s="35"/>
      <c r="B171" s="36"/>
      <c r="C171" s="212" t="s">
        <v>231</v>
      </c>
      <c r="D171" s="212" t="s">
        <v>139</v>
      </c>
      <c r="E171" s="213" t="s">
        <v>232</v>
      </c>
      <c r="F171" s="214" t="s">
        <v>233</v>
      </c>
      <c r="G171" s="215" t="s">
        <v>160</v>
      </c>
      <c r="H171" s="216">
        <v>3500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143</v>
      </c>
      <c r="AT171" s="224" t="s">
        <v>139</v>
      </c>
      <c r="AU171" s="224" t="s">
        <v>144</v>
      </c>
      <c r="AY171" s="14" t="s">
        <v>135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144</v>
      </c>
      <c r="BK171" s="225">
        <f>ROUND(I171*H171,2)</f>
        <v>0</v>
      </c>
      <c r="BL171" s="14" t="s">
        <v>143</v>
      </c>
      <c r="BM171" s="224" t="s">
        <v>234</v>
      </c>
    </row>
    <row r="172" s="2" customFormat="1" ht="21.75" customHeight="1">
      <c r="A172" s="35"/>
      <c r="B172" s="36"/>
      <c r="C172" s="212" t="s">
        <v>235</v>
      </c>
      <c r="D172" s="212" t="s">
        <v>139</v>
      </c>
      <c r="E172" s="213" t="s">
        <v>236</v>
      </c>
      <c r="F172" s="214" t="s">
        <v>237</v>
      </c>
      <c r="G172" s="215" t="s">
        <v>160</v>
      </c>
      <c r="H172" s="216">
        <v>4.1319999999999997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0.13100000000000001</v>
      </c>
      <c r="T172" s="223">
        <f>S172*H172</f>
        <v>0.541292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143</v>
      </c>
      <c r="AT172" s="224" t="s">
        <v>139</v>
      </c>
      <c r="AU172" s="224" t="s">
        <v>144</v>
      </c>
      <c r="AY172" s="14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144</v>
      </c>
      <c r="BK172" s="225">
        <f>ROUND(I172*H172,2)</f>
        <v>0</v>
      </c>
      <c r="BL172" s="14" t="s">
        <v>143</v>
      </c>
      <c r="BM172" s="224" t="s">
        <v>238</v>
      </c>
    </row>
    <row r="173" s="2" customFormat="1" ht="21.75" customHeight="1">
      <c r="A173" s="35"/>
      <c r="B173" s="36"/>
      <c r="C173" s="212" t="s">
        <v>239</v>
      </c>
      <c r="D173" s="212" t="s">
        <v>139</v>
      </c>
      <c r="E173" s="213" t="s">
        <v>240</v>
      </c>
      <c r="F173" s="214" t="s">
        <v>241</v>
      </c>
      <c r="G173" s="215" t="s">
        <v>160</v>
      </c>
      <c r="H173" s="216">
        <v>4.633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143</v>
      </c>
      <c r="AT173" s="224" t="s">
        <v>139</v>
      </c>
      <c r="AU173" s="224" t="s">
        <v>144</v>
      </c>
      <c r="AY173" s="14" t="s">
        <v>135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144</v>
      </c>
      <c r="BK173" s="225">
        <f>ROUND(I173*H173,2)</f>
        <v>0</v>
      </c>
      <c r="BL173" s="14" t="s">
        <v>143</v>
      </c>
      <c r="BM173" s="224" t="s">
        <v>242</v>
      </c>
    </row>
    <row r="174" s="2" customFormat="1" ht="24.15" customHeight="1">
      <c r="A174" s="35"/>
      <c r="B174" s="36"/>
      <c r="C174" s="212" t="s">
        <v>243</v>
      </c>
      <c r="D174" s="212" t="s">
        <v>139</v>
      </c>
      <c r="E174" s="213" t="s">
        <v>244</v>
      </c>
      <c r="F174" s="214" t="s">
        <v>245</v>
      </c>
      <c r="G174" s="215" t="s">
        <v>160</v>
      </c>
      <c r="H174" s="216">
        <v>4.633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143</v>
      </c>
      <c r="AT174" s="224" t="s">
        <v>139</v>
      </c>
      <c r="AU174" s="224" t="s">
        <v>144</v>
      </c>
      <c r="AY174" s="14" t="s">
        <v>135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144</v>
      </c>
      <c r="BK174" s="225">
        <f>ROUND(I174*H174,2)</f>
        <v>0</v>
      </c>
      <c r="BL174" s="14" t="s">
        <v>143</v>
      </c>
      <c r="BM174" s="224" t="s">
        <v>246</v>
      </c>
    </row>
    <row r="175" s="2" customFormat="1" ht="24.15" customHeight="1">
      <c r="A175" s="35"/>
      <c r="B175" s="36"/>
      <c r="C175" s="212" t="s">
        <v>247</v>
      </c>
      <c r="D175" s="212" t="s">
        <v>139</v>
      </c>
      <c r="E175" s="213" t="s">
        <v>248</v>
      </c>
      <c r="F175" s="214" t="s">
        <v>249</v>
      </c>
      <c r="G175" s="215" t="s">
        <v>160</v>
      </c>
      <c r="H175" s="216">
        <v>4.633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0.035000000000000003</v>
      </c>
      <c r="T175" s="223">
        <f>S175*H175</f>
        <v>0.16215500000000002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143</v>
      </c>
      <c r="AT175" s="224" t="s">
        <v>139</v>
      </c>
      <c r="AU175" s="224" t="s">
        <v>144</v>
      </c>
      <c r="AY175" s="14" t="s">
        <v>135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144</v>
      </c>
      <c r="BK175" s="225">
        <f>ROUND(I175*H175,2)</f>
        <v>0</v>
      </c>
      <c r="BL175" s="14" t="s">
        <v>143</v>
      </c>
      <c r="BM175" s="224" t="s">
        <v>250</v>
      </c>
    </row>
    <row r="176" s="2" customFormat="1" ht="24.15" customHeight="1">
      <c r="A176" s="35"/>
      <c r="B176" s="36"/>
      <c r="C176" s="212" t="s">
        <v>251</v>
      </c>
      <c r="D176" s="212" t="s">
        <v>139</v>
      </c>
      <c r="E176" s="213" t="s">
        <v>252</v>
      </c>
      <c r="F176" s="214" t="s">
        <v>253</v>
      </c>
      <c r="G176" s="215" t="s">
        <v>160</v>
      </c>
      <c r="H176" s="216">
        <v>0.83999999999999997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0.041000000000000002</v>
      </c>
      <c r="T176" s="223">
        <f>S176*H176</f>
        <v>0.034439999999999998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143</v>
      </c>
      <c r="AT176" s="224" t="s">
        <v>139</v>
      </c>
      <c r="AU176" s="224" t="s">
        <v>144</v>
      </c>
      <c r="AY176" s="14" t="s">
        <v>135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144</v>
      </c>
      <c r="BK176" s="225">
        <f>ROUND(I176*H176,2)</f>
        <v>0</v>
      </c>
      <c r="BL176" s="14" t="s">
        <v>143</v>
      </c>
      <c r="BM176" s="224" t="s">
        <v>254</v>
      </c>
    </row>
    <row r="177" s="2" customFormat="1" ht="21.75" customHeight="1">
      <c r="A177" s="35"/>
      <c r="B177" s="36"/>
      <c r="C177" s="212" t="s">
        <v>255</v>
      </c>
      <c r="D177" s="212" t="s">
        <v>139</v>
      </c>
      <c r="E177" s="213" t="s">
        <v>256</v>
      </c>
      <c r="F177" s="214" t="s">
        <v>257</v>
      </c>
      <c r="G177" s="215" t="s">
        <v>160</v>
      </c>
      <c r="H177" s="216">
        <v>8.4000000000000004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0.075999999999999998</v>
      </c>
      <c r="T177" s="223">
        <f>S177*H177</f>
        <v>0.63839999999999997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143</v>
      </c>
      <c r="AT177" s="224" t="s">
        <v>139</v>
      </c>
      <c r="AU177" s="224" t="s">
        <v>144</v>
      </c>
      <c r="AY177" s="14" t="s">
        <v>135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144</v>
      </c>
      <c r="BK177" s="225">
        <f>ROUND(I177*H177,2)</f>
        <v>0</v>
      </c>
      <c r="BL177" s="14" t="s">
        <v>143</v>
      </c>
      <c r="BM177" s="224" t="s">
        <v>258</v>
      </c>
    </row>
    <row r="178" s="2" customFormat="1" ht="24.15" customHeight="1">
      <c r="A178" s="35"/>
      <c r="B178" s="36"/>
      <c r="C178" s="212" t="s">
        <v>259</v>
      </c>
      <c r="D178" s="212" t="s">
        <v>139</v>
      </c>
      <c r="E178" s="213" t="s">
        <v>260</v>
      </c>
      <c r="F178" s="214" t="s">
        <v>261</v>
      </c>
      <c r="G178" s="215" t="s">
        <v>155</v>
      </c>
      <c r="H178" s="216">
        <v>6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0.069000000000000006</v>
      </c>
      <c r="T178" s="223">
        <f>S178*H178</f>
        <v>0.41400000000000003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143</v>
      </c>
      <c r="AT178" s="224" t="s">
        <v>139</v>
      </c>
      <c r="AU178" s="224" t="s">
        <v>144</v>
      </c>
      <c r="AY178" s="14" t="s">
        <v>135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144</v>
      </c>
      <c r="BK178" s="225">
        <f>ROUND(I178*H178,2)</f>
        <v>0</v>
      </c>
      <c r="BL178" s="14" t="s">
        <v>143</v>
      </c>
      <c r="BM178" s="224" t="s">
        <v>262</v>
      </c>
    </row>
    <row r="179" s="2" customFormat="1" ht="24.15" customHeight="1">
      <c r="A179" s="35"/>
      <c r="B179" s="36"/>
      <c r="C179" s="212" t="s">
        <v>263</v>
      </c>
      <c r="D179" s="212" t="s">
        <v>139</v>
      </c>
      <c r="E179" s="213" t="s">
        <v>264</v>
      </c>
      <c r="F179" s="214" t="s">
        <v>265</v>
      </c>
      <c r="G179" s="215" t="s">
        <v>155</v>
      </c>
      <c r="H179" s="216">
        <v>51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0.001</v>
      </c>
      <c r="T179" s="223">
        <f>S179*H179</f>
        <v>0.051000000000000004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143</v>
      </c>
      <c r="AT179" s="224" t="s">
        <v>139</v>
      </c>
      <c r="AU179" s="224" t="s">
        <v>144</v>
      </c>
      <c r="AY179" s="14" t="s">
        <v>135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144</v>
      </c>
      <c r="BK179" s="225">
        <f>ROUND(I179*H179,2)</f>
        <v>0</v>
      </c>
      <c r="BL179" s="14" t="s">
        <v>143</v>
      </c>
      <c r="BM179" s="224" t="s">
        <v>266</v>
      </c>
    </row>
    <row r="180" s="2" customFormat="1" ht="24.15" customHeight="1">
      <c r="A180" s="35"/>
      <c r="B180" s="36"/>
      <c r="C180" s="212" t="s">
        <v>267</v>
      </c>
      <c r="D180" s="212" t="s">
        <v>139</v>
      </c>
      <c r="E180" s="213" t="s">
        <v>268</v>
      </c>
      <c r="F180" s="214" t="s">
        <v>269</v>
      </c>
      <c r="G180" s="215" t="s">
        <v>270</v>
      </c>
      <c r="H180" s="216">
        <v>2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0.0060000000000000001</v>
      </c>
      <c r="T180" s="223">
        <f>S180*H180</f>
        <v>0.012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143</v>
      </c>
      <c r="AT180" s="224" t="s">
        <v>139</v>
      </c>
      <c r="AU180" s="224" t="s">
        <v>144</v>
      </c>
      <c r="AY180" s="14" t="s">
        <v>135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144</v>
      </c>
      <c r="BK180" s="225">
        <f>ROUND(I180*H180,2)</f>
        <v>0</v>
      </c>
      <c r="BL180" s="14" t="s">
        <v>143</v>
      </c>
      <c r="BM180" s="224" t="s">
        <v>271</v>
      </c>
    </row>
    <row r="181" s="2" customFormat="1" ht="24.15" customHeight="1">
      <c r="A181" s="35"/>
      <c r="B181" s="36"/>
      <c r="C181" s="212" t="s">
        <v>272</v>
      </c>
      <c r="D181" s="212" t="s">
        <v>139</v>
      </c>
      <c r="E181" s="213" t="s">
        <v>273</v>
      </c>
      <c r="F181" s="214" t="s">
        <v>274</v>
      </c>
      <c r="G181" s="215" t="s">
        <v>270</v>
      </c>
      <c r="H181" s="216">
        <v>26.5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0.0089999999999999993</v>
      </c>
      <c r="T181" s="223">
        <f>S181*H181</f>
        <v>0.23849999999999999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143</v>
      </c>
      <c r="AT181" s="224" t="s">
        <v>139</v>
      </c>
      <c r="AU181" s="224" t="s">
        <v>144</v>
      </c>
      <c r="AY181" s="14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144</v>
      </c>
      <c r="BK181" s="225">
        <f>ROUND(I181*H181,2)</f>
        <v>0</v>
      </c>
      <c r="BL181" s="14" t="s">
        <v>143</v>
      </c>
      <c r="BM181" s="224" t="s">
        <v>275</v>
      </c>
    </row>
    <row r="182" s="2" customFormat="1" ht="24.15" customHeight="1">
      <c r="A182" s="35"/>
      <c r="B182" s="36"/>
      <c r="C182" s="212" t="s">
        <v>276</v>
      </c>
      <c r="D182" s="212" t="s">
        <v>139</v>
      </c>
      <c r="E182" s="213" t="s">
        <v>277</v>
      </c>
      <c r="F182" s="214" t="s">
        <v>278</v>
      </c>
      <c r="G182" s="215" t="s">
        <v>270</v>
      </c>
      <c r="H182" s="216">
        <v>8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0.019</v>
      </c>
      <c r="T182" s="223">
        <f>S182*H182</f>
        <v>0.152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143</v>
      </c>
      <c r="AT182" s="224" t="s">
        <v>139</v>
      </c>
      <c r="AU182" s="224" t="s">
        <v>144</v>
      </c>
      <c r="AY182" s="14" t="s">
        <v>135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144</v>
      </c>
      <c r="BK182" s="225">
        <f>ROUND(I182*H182,2)</f>
        <v>0</v>
      </c>
      <c r="BL182" s="14" t="s">
        <v>143</v>
      </c>
      <c r="BM182" s="224" t="s">
        <v>279</v>
      </c>
    </row>
    <row r="183" s="2" customFormat="1" ht="24.15" customHeight="1">
      <c r="A183" s="35"/>
      <c r="B183" s="36"/>
      <c r="C183" s="212" t="s">
        <v>280</v>
      </c>
      <c r="D183" s="212" t="s">
        <v>139</v>
      </c>
      <c r="E183" s="213" t="s">
        <v>281</v>
      </c>
      <c r="F183" s="214" t="s">
        <v>282</v>
      </c>
      <c r="G183" s="215" t="s">
        <v>270</v>
      </c>
      <c r="H183" s="216">
        <v>4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0.040000000000000001</v>
      </c>
      <c r="T183" s="223">
        <f>S183*H183</f>
        <v>0.16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143</v>
      </c>
      <c r="AT183" s="224" t="s">
        <v>139</v>
      </c>
      <c r="AU183" s="224" t="s">
        <v>144</v>
      </c>
      <c r="AY183" s="14" t="s">
        <v>135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144</v>
      </c>
      <c r="BK183" s="225">
        <f>ROUND(I183*H183,2)</f>
        <v>0</v>
      </c>
      <c r="BL183" s="14" t="s">
        <v>143</v>
      </c>
      <c r="BM183" s="224" t="s">
        <v>283</v>
      </c>
    </row>
    <row r="184" s="2" customFormat="1" ht="24.15" customHeight="1">
      <c r="A184" s="35"/>
      <c r="B184" s="36"/>
      <c r="C184" s="212" t="s">
        <v>284</v>
      </c>
      <c r="D184" s="212" t="s">
        <v>139</v>
      </c>
      <c r="E184" s="213" t="s">
        <v>285</v>
      </c>
      <c r="F184" s="214" t="s">
        <v>286</v>
      </c>
      <c r="G184" s="215" t="s">
        <v>270</v>
      </c>
      <c r="H184" s="216">
        <v>0.044999999999999998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0.050000000000000003</v>
      </c>
      <c r="T184" s="223">
        <f>S184*H184</f>
        <v>0.0022499999999999998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143</v>
      </c>
      <c r="AT184" s="224" t="s">
        <v>139</v>
      </c>
      <c r="AU184" s="224" t="s">
        <v>144</v>
      </c>
      <c r="AY184" s="14" t="s">
        <v>135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144</v>
      </c>
      <c r="BK184" s="225">
        <f>ROUND(I184*H184,2)</f>
        <v>0</v>
      </c>
      <c r="BL184" s="14" t="s">
        <v>143</v>
      </c>
      <c r="BM184" s="224" t="s">
        <v>287</v>
      </c>
    </row>
    <row r="185" s="2" customFormat="1" ht="24.15" customHeight="1">
      <c r="A185" s="35"/>
      <c r="B185" s="36"/>
      <c r="C185" s="212" t="s">
        <v>288</v>
      </c>
      <c r="D185" s="212" t="s">
        <v>139</v>
      </c>
      <c r="E185" s="213" t="s">
        <v>289</v>
      </c>
      <c r="F185" s="214" t="s">
        <v>290</v>
      </c>
      <c r="G185" s="215" t="s">
        <v>270</v>
      </c>
      <c r="H185" s="216">
        <v>130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0.001</v>
      </c>
      <c r="T185" s="223">
        <f>S185*H185</f>
        <v>0.13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143</v>
      </c>
      <c r="AT185" s="224" t="s">
        <v>139</v>
      </c>
      <c r="AU185" s="224" t="s">
        <v>144</v>
      </c>
      <c r="AY185" s="14" t="s">
        <v>135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144</v>
      </c>
      <c r="BK185" s="225">
        <f>ROUND(I185*H185,2)</f>
        <v>0</v>
      </c>
      <c r="BL185" s="14" t="s">
        <v>143</v>
      </c>
      <c r="BM185" s="224" t="s">
        <v>291</v>
      </c>
    </row>
    <row r="186" s="2" customFormat="1" ht="24.15" customHeight="1">
      <c r="A186" s="35"/>
      <c r="B186" s="36"/>
      <c r="C186" s="212" t="s">
        <v>292</v>
      </c>
      <c r="D186" s="212" t="s">
        <v>139</v>
      </c>
      <c r="E186" s="213" t="s">
        <v>293</v>
      </c>
      <c r="F186" s="214" t="s">
        <v>294</v>
      </c>
      <c r="G186" s="215" t="s">
        <v>270</v>
      </c>
      <c r="H186" s="216">
        <v>12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0.001</v>
      </c>
      <c r="T186" s="223">
        <f>S186*H186</f>
        <v>0.012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143</v>
      </c>
      <c r="AT186" s="224" t="s">
        <v>139</v>
      </c>
      <c r="AU186" s="224" t="s">
        <v>144</v>
      </c>
      <c r="AY186" s="14" t="s">
        <v>135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144</v>
      </c>
      <c r="BK186" s="225">
        <f>ROUND(I186*H186,2)</f>
        <v>0</v>
      </c>
      <c r="BL186" s="14" t="s">
        <v>143</v>
      </c>
      <c r="BM186" s="224" t="s">
        <v>295</v>
      </c>
    </row>
    <row r="187" s="2" customFormat="1" ht="37.8" customHeight="1">
      <c r="A187" s="35"/>
      <c r="B187" s="36"/>
      <c r="C187" s="212" t="s">
        <v>296</v>
      </c>
      <c r="D187" s="212" t="s">
        <v>139</v>
      </c>
      <c r="E187" s="213" t="s">
        <v>297</v>
      </c>
      <c r="F187" s="214" t="s">
        <v>298</v>
      </c>
      <c r="G187" s="215" t="s">
        <v>160</v>
      </c>
      <c r="H187" s="216">
        <v>11.784000000000001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39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0.045999999999999999</v>
      </c>
      <c r="T187" s="223">
        <f>S187*H187</f>
        <v>0.54206399999999999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143</v>
      </c>
      <c r="AT187" s="224" t="s">
        <v>139</v>
      </c>
      <c r="AU187" s="224" t="s">
        <v>144</v>
      </c>
      <c r="AY187" s="14" t="s">
        <v>135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144</v>
      </c>
      <c r="BK187" s="225">
        <f>ROUND(I187*H187,2)</f>
        <v>0</v>
      </c>
      <c r="BL187" s="14" t="s">
        <v>143</v>
      </c>
      <c r="BM187" s="224" t="s">
        <v>299</v>
      </c>
    </row>
    <row r="188" s="2" customFormat="1" ht="24.15" customHeight="1">
      <c r="A188" s="35"/>
      <c r="B188" s="36"/>
      <c r="C188" s="212" t="s">
        <v>300</v>
      </c>
      <c r="D188" s="212" t="s">
        <v>139</v>
      </c>
      <c r="E188" s="213" t="s">
        <v>301</v>
      </c>
      <c r="F188" s="214" t="s">
        <v>302</v>
      </c>
      <c r="G188" s="215" t="s">
        <v>160</v>
      </c>
      <c r="H188" s="216">
        <v>17.617000000000001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0.068000000000000005</v>
      </c>
      <c r="T188" s="223">
        <f>S188*H188</f>
        <v>1.1979560000000002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143</v>
      </c>
      <c r="AT188" s="224" t="s">
        <v>139</v>
      </c>
      <c r="AU188" s="224" t="s">
        <v>144</v>
      </c>
      <c r="AY188" s="14" t="s">
        <v>135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144</v>
      </c>
      <c r="BK188" s="225">
        <f>ROUND(I188*H188,2)</f>
        <v>0</v>
      </c>
      <c r="BL188" s="14" t="s">
        <v>143</v>
      </c>
      <c r="BM188" s="224" t="s">
        <v>303</v>
      </c>
    </row>
    <row r="189" s="12" customFormat="1" ht="22.8" customHeight="1">
      <c r="A189" s="12"/>
      <c r="B189" s="196"/>
      <c r="C189" s="197"/>
      <c r="D189" s="198" t="s">
        <v>72</v>
      </c>
      <c r="E189" s="210" t="s">
        <v>304</v>
      </c>
      <c r="F189" s="210" t="s">
        <v>305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SUM(P190:P194)</f>
        <v>0</v>
      </c>
      <c r="Q189" s="204"/>
      <c r="R189" s="205">
        <f>SUM(R190:R194)</f>
        <v>0</v>
      </c>
      <c r="S189" s="204"/>
      <c r="T189" s="206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81</v>
      </c>
      <c r="AT189" s="208" t="s">
        <v>72</v>
      </c>
      <c r="AU189" s="208" t="s">
        <v>81</v>
      </c>
      <c r="AY189" s="207" t="s">
        <v>135</v>
      </c>
      <c r="BK189" s="209">
        <f>SUM(BK190:BK194)</f>
        <v>0</v>
      </c>
    </row>
    <row r="190" s="2" customFormat="1" ht="24.15" customHeight="1">
      <c r="A190" s="35"/>
      <c r="B190" s="36"/>
      <c r="C190" s="212" t="s">
        <v>306</v>
      </c>
      <c r="D190" s="212" t="s">
        <v>139</v>
      </c>
      <c r="E190" s="213" t="s">
        <v>307</v>
      </c>
      <c r="F190" s="214" t="s">
        <v>308</v>
      </c>
      <c r="G190" s="215" t="s">
        <v>142</v>
      </c>
      <c r="H190" s="216">
        <v>5.7430000000000003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143</v>
      </c>
      <c r="AT190" s="224" t="s">
        <v>139</v>
      </c>
      <c r="AU190" s="224" t="s">
        <v>144</v>
      </c>
      <c r="AY190" s="14" t="s">
        <v>135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144</v>
      </c>
      <c r="BK190" s="225">
        <f>ROUND(I190*H190,2)</f>
        <v>0</v>
      </c>
      <c r="BL190" s="14" t="s">
        <v>143</v>
      </c>
      <c r="BM190" s="224" t="s">
        <v>309</v>
      </c>
    </row>
    <row r="191" s="2" customFormat="1" ht="33" customHeight="1">
      <c r="A191" s="35"/>
      <c r="B191" s="36"/>
      <c r="C191" s="212" t="s">
        <v>310</v>
      </c>
      <c r="D191" s="212" t="s">
        <v>139</v>
      </c>
      <c r="E191" s="213" t="s">
        <v>311</v>
      </c>
      <c r="F191" s="214" t="s">
        <v>312</v>
      </c>
      <c r="G191" s="215" t="s">
        <v>142</v>
      </c>
      <c r="H191" s="216">
        <v>143.57499999999999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39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143</v>
      </c>
      <c r="AT191" s="224" t="s">
        <v>139</v>
      </c>
      <c r="AU191" s="224" t="s">
        <v>144</v>
      </c>
      <c r="AY191" s="14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144</v>
      </c>
      <c r="BK191" s="225">
        <f>ROUND(I191*H191,2)</f>
        <v>0</v>
      </c>
      <c r="BL191" s="14" t="s">
        <v>143</v>
      </c>
      <c r="BM191" s="224" t="s">
        <v>313</v>
      </c>
    </row>
    <row r="192" s="2" customFormat="1" ht="24.15" customHeight="1">
      <c r="A192" s="35"/>
      <c r="B192" s="36"/>
      <c r="C192" s="212" t="s">
        <v>314</v>
      </c>
      <c r="D192" s="212" t="s">
        <v>139</v>
      </c>
      <c r="E192" s="213" t="s">
        <v>315</v>
      </c>
      <c r="F192" s="214" t="s">
        <v>316</v>
      </c>
      <c r="G192" s="215" t="s">
        <v>142</v>
      </c>
      <c r="H192" s="216">
        <v>5.7430000000000003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143</v>
      </c>
      <c r="AT192" s="224" t="s">
        <v>139</v>
      </c>
      <c r="AU192" s="224" t="s">
        <v>144</v>
      </c>
      <c r="AY192" s="14" t="s">
        <v>135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144</v>
      </c>
      <c r="BK192" s="225">
        <f>ROUND(I192*H192,2)</f>
        <v>0</v>
      </c>
      <c r="BL192" s="14" t="s">
        <v>143</v>
      </c>
      <c r="BM192" s="224" t="s">
        <v>317</v>
      </c>
    </row>
    <row r="193" s="2" customFormat="1" ht="24.15" customHeight="1">
      <c r="A193" s="35"/>
      <c r="B193" s="36"/>
      <c r="C193" s="212" t="s">
        <v>318</v>
      </c>
      <c r="D193" s="212" t="s">
        <v>139</v>
      </c>
      <c r="E193" s="213" t="s">
        <v>319</v>
      </c>
      <c r="F193" s="214" t="s">
        <v>320</v>
      </c>
      <c r="G193" s="215" t="s">
        <v>142</v>
      </c>
      <c r="H193" s="216">
        <v>109.117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39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143</v>
      </c>
      <c r="AT193" s="224" t="s">
        <v>139</v>
      </c>
      <c r="AU193" s="224" t="s">
        <v>144</v>
      </c>
      <c r="AY193" s="14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144</v>
      </c>
      <c r="BK193" s="225">
        <f>ROUND(I193*H193,2)</f>
        <v>0</v>
      </c>
      <c r="BL193" s="14" t="s">
        <v>143</v>
      </c>
      <c r="BM193" s="224" t="s">
        <v>321</v>
      </c>
    </row>
    <row r="194" s="2" customFormat="1" ht="33" customHeight="1">
      <c r="A194" s="35"/>
      <c r="B194" s="36"/>
      <c r="C194" s="212" t="s">
        <v>322</v>
      </c>
      <c r="D194" s="212" t="s">
        <v>139</v>
      </c>
      <c r="E194" s="213" t="s">
        <v>323</v>
      </c>
      <c r="F194" s="214" t="s">
        <v>324</v>
      </c>
      <c r="G194" s="215" t="s">
        <v>142</v>
      </c>
      <c r="H194" s="216">
        <v>5.7430000000000003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143</v>
      </c>
      <c r="AT194" s="224" t="s">
        <v>139</v>
      </c>
      <c r="AU194" s="224" t="s">
        <v>144</v>
      </c>
      <c r="AY194" s="14" t="s">
        <v>135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144</v>
      </c>
      <c r="BK194" s="225">
        <f>ROUND(I194*H194,2)</f>
        <v>0</v>
      </c>
      <c r="BL194" s="14" t="s">
        <v>143</v>
      </c>
      <c r="BM194" s="224" t="s">
        <v>325</v>
      </c>
    </row>
    <row r="195" s="12" customFormat="1" ht="22.8" customHeight="1">
      <c r="A195" s="12"/>
      <c r="B195" s="196"/>
      <c r="C195" s="197"/>
      <c r="D195" s="198" t="s">
        <v>72</v>
      </c>
      <c r="E195" s="210" t="s">
        <v>326</v>
      </c>
      <c r="F195" s="210" t="s">
        <v>327</v>
      </c>
      <c r="G195" s="197"/>
      <c r="H195" s="197"/>
      <c r="I195" s="200"/>
      <c r="J195" s="211">
        <f>BK195</f>
        <v>0</v>
      </c>
      <c r="K195" s="197"/>
      <c r="L195" s="202"/>
      <c r="M195" s="203"/>
      <c r="N195" s="204"/>
      <c r="O195" s="204"/>
      <c r="P195" s="205">
        <f>SUM(P196:P197)</f>
        <v>0</v>
      </c>
      <c r="Q195" s="204"/>
      <c r="R195" s="205">
        <f>SUM(R196:R197)</f>
        <v>0</v>
      </c>
      <c r="S195" s="204"/>
      <c r="T195" s="206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81</v>
      </c>
      <c r="AT195" s="208" t="s">
        <v>72</v>
      </c>
      <c r="AU195" s="208" t="s">
        <v>81</v>
      </c>
      <c r="AY195" s="207" t="s">
        <v>135</v>
      </c>
      <c r="BK195" s="209">
        <f>SUM(BK196:BK197)</f>
        <v>0</v>
      </c>
    </row>
    <row r="196" s="2" customFormat="1" ht="16.5" customHeight="1">
      <c r="A196" s="35"/>
      <c r="B196" s="36"/>
      <c r="C196" s="212" t="s">
        <v>328</v>
      </c>
      <c r="D196" s="212" t="s">
        <v>139</v>
      </c>
      <c r="E196" s="213" t="s">
        <v>329</v>
      </c>
      <c r="F196" s="214" t="s">
        <v>330</v>
      </c>
      <c r="G196" s="215" t="s">
        <v>142</v>
      </c>
      <c r="H196" s="216">
        <v>3.5489999999999999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143</v>
      </c>
      <c r="AT196" s="224" t="s">
        <v>139</v>
      </c>
      <c r="AU196" s="224" t="s">
        <v>144</v>
      </c>
      <c r="AY196" s="14" t="s">
        <v>135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144</v>
      </c>
      <c r="BK196" s="225">
        <f>ROUND(I196*H196,2)</f>
        <v>0</v>
      </c>
      <c r="BL196" s="14" t="s">
        <v>143</v>
      </c>
      <c r="BM196" s="224" t="s">
        <v>331</v>
      </c>
    </row>
    <row r="197" s="2" customFormat="1" ht="24.15" customHeight="1">
      <c r="A197" s="35"/>
      <c r="B197" s="36"/>
      <c r="C197" s="212" t="s">
        <v>332</v>
      </c>
      <c r="D197" s="212" t="s">
        <v>139</v>
      </c>
      <c r="E197" s="213" t="s">
        <v>333</v>
      </c>
      <c r="F197" s="214" t="s">
        <v>334</v>
      </c>
      <c r="G197" s="215" t="s">
        <v>142</v>
      </c>
      <c r="H197" s="216">
        <v>7.0979999999999999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39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143</v>
      </c>
      <c r="AT197" s="224" t="s">
        <v>139</v>
      </c>
      <c r="AU197" s="224" t="s">
        <v>144</v>
      </c>
      <c r="AY197" s="14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144</v>
      </c>
      <c r="BK197" s="225">
        <f>ROUND(I197*H197,2)</f>
        <v>0</v>
      </c>
      <c r="BL197" s="14" t="s">
        <v>143</v>
      </c>
      <c r="BM197" s="224" t="s">
        <v>335</v>
      </c>
    </row>
    <row r="198" s="12" customFormat="1" ht="25.92" customHeight="1">
      <c r="A198" s="12"/>
      <c r="B198" s="196"/>
      <c r="C198" s="197"/>
      <c r="D198" s="198" t="s">
        <v>72</v>
      </c>
      <c r="E198" s="199" t="s">
        <v>336</v>
      </c>
      <c r="F198" s="199" t="s">
        <v>337</v>
      </c>
      <c r="G198" s="197"/>
      <c r="H198" s="197"/>
      <c r="I198" s="200"/>
      <c r="J198" s="201">
        <f>BK198</f>
        <v>0</v>
      </c>
      <c r="K198" s="197"/>
      <c r="L198" s="202"/>
      <c r="M198" s="203"/>
      <c r="N198" s="204"/>
      <c r="O198" s="204"/>
      <c r="P198" s="205">
        <f>P199+P218+P241+P248+P281+P289+P294+P311+P363+P371+P377+P394+P412+P430+P443+P464+P477</f>
        <v>0</v>
      </c>
      <c r="Q198" s="204"/>
      <c r="R198" s="205">
        <f>R199+R218+R241+R248+R281+R289+R294+R311+R363+R371+R377+R394+R412+R430+R443+R464+R477</f>
        <v>1.5513306899999999</v>
      </c>
      <c r="S198" s="204"/>
      <c r="T198" s="206">
        <f>T199+T218+T241+T248+T281+T289+T294+T311+T363+T371+T377+T394+T412+T430+T443+T464+T477</f>
        <v>1.4553791999999999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7" t="s">
        <v>144</v>
      </c>
      <c r="AT198" s="208" t="s">
        <v>72</v>
      </c>
      <c r="AU198" s="208" t="s">
        <v>73</v>
      </c>
      <c r="AY198" s="207" t="s">
        <v>135</v>
      </c>
      <c r="BK198" s="209">
        <f>BK199+BK218+BK241+BK248+BK281+BK289+BK294+BK311+BK363+BK371+BK377+BK394+BK412+BK430+BK443+BK464+BK477</f>
        <v>0</v>
      </c>
    </row>
    <row r="199" s="12" customFormat="1" ht="22.8" customHeight="1">
      <c r="A199" s="12"/>
      <c r="B199" s="196"/>
      <c r="C199" s="197"/>
      <c r="D199" s="198" t="s">
        <v>72</v>
      </c>
      <c r="E199" s="210" t="s">
        <v>338</v>
      </c>
      <c r="F199" s="210" t="s">
        <v>339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SUM(P200:P217)</f>
        <v>0</v>
      </c>
      <c r="Q199" s="204"/>
      <c r="R199" s="205">
        <f>SUM(R200:R217)</f>
        <v>0.0075799999999999999</v>
      </c>
      <c r="S199" s="204"/>
      <c r="T199" s="206">
        <f>SUM(T200:T217)</f>
        <v>0.01668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144</v>
      </c>
      <c r="AT199" s="208" t="s">
        <v>72</v>
      </c>
      <c r="AU199" s="208" t="s">
        <v>81</v>
      </c>
      <c r="AY199" s="207" t="s">
        <v>135</v>
      </c>
      <c r="BK199" s="209">
        <f>SUM(BK200:BK217)</f>
        <v>0</v>
      </c>
    </row>
    <row r="200" s="2" customFormat="1" ht="16.5" customHeight="1">
      <c r="A200" s="35"/>
      <c r="B200" s="36"/>
      <c r="C200" s="212" t="s">
        <v>340</v>
      </c>
      <c r="D200" s="212" t="s">
        <v>139</v>
      </c>
      <c r="E200" s="213" t="s">
        <v>341</v>
      </c>
      <c r="F200" s="214" t="s">
        <v>342</v>
      </c>
      <c r="G200" s="215" t="s">
        <v>155</v>
      </c>
      <c r="H200" s="216">
        <v>3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39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343</v>
      </c>
      <c r="AT200" s="224" t="s">
        <v>139</v>
      </c>
      <c r="AU200" s="224" t="s">
        <v>144</v>
      </c>
      <c r="AY200" s="14" t="s">
        <v>135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144</v>
      </c>
      <c r="BK200" s="225">
        <f>ROUND(I200*H200,2)</f>
        <v>0</v>
      </c>
      <c r="BL200" s="14" t="s">
        <v>343</v>
      </c>
      <c r="BM200" s="224" t="s">
        <v>344</v>
      </c>
    </row>
    <row r="201" s="2" customFormat="1" ht="16.5" customHeight="1">
      <c r="A201" s="35"/>
      <c r="B201" s="36"/>
      <c r="C201" s="212" t="s">
        <v>345</v>
      </c>
      <c r="D201" s="212" t="s">
        <v>139</v>
      </c>
      <c r="E201" s="213" t="s">
        <v>346</v>
      </c>
      <c r="F201" s="214" t="s">
        <v>347</v>
      </c>
      <c r="G201" s="215" t="s">
        <v>155</v>
      </c>
      <c r="H201" s="216">
        <v>1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39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343</v>
      </c>
      <c r="AT201" s="224" t="s">
        <v>139</v>
      </c>
      <c r="AU201" s="224" t="s">
        <v>144</v>
      </c>
      <c r="AY201" s="14" t="s">
        <v>135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144</v>
      </c>
      <c r="BK201" s="225">
        <f>ROUND(I201*H201,2)</f>
        <v>0</v>
      </c>
      <c r="BL201" s="14" t="s">
        <v>343</v>
      </c>
      <c r="BM201" s="224" t="s">
        <v>348</v>
      </c>
    </row>
    <row r="202" s="2" customFormat="1" ht="16.5" customHeight="1">
      <c r="A202" s="35"/>
      <c r="B202" s="36"/>
      <c r="C202" s="212" t="s">
        <v>349</v>
      </c>
      <c r="D202" s="212" t="s">
        <v>139</v>
      </c>
      <c r="E202" s="213" t="s">
        <v>350</v>
      </c>
      <c r="F202" s="214" t="s">
        <v>351</v>
      </c>
      <c r="G202" s="215" t="s">
        <v>155</v>
      </c>
      <c r="H202" s="216">
        <v>1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343</v>
      </c>
      <c r="AT202" s="224" t="s">
        <v>139</v>
      </c>
      <c r="AU202" s="224" t="s">
        <v>144</v>
      </c>
      <c r="AY202" s="14" t="s">
        <v>135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144</v>
      </c>
      <c r="BK202" s="225">
        <f>ROUND(I202*H202,2)</f>
        <v>0</v>
      </c>
      <c r="BL202" s="14" t="s">
        <v>343</v>
      </c>
      <c r="BM202" s="224" t="s">
        <v>352</v>
      </c>
    </row>
    <row r="203" s="2" customFormat="1" ht="16.5" customHeight="1">
      <c r="A203" s="35"/>
      <c r="B203" s="36"/>
      <c r="C203" s="212" t="s">
        <v>353</v>
      </c>
      <c r="D203" s="212" t="s">
        <v>139</v>
      </c>
      <c r="E203" s="213" t="s">
        <v>354</v>
      </c>
      <c r="F203" s="214" t="s">
        <v>355</v>
      </c>
      <c r="G203" s="215" t="s">
        <v>270</v>
      </c>
      <c r="H203" s="216">
        <v>7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0.0020999999999999999</v>
      </c>
      <c r="T203" s="223">
        <f>S203*H203</f>
        <v>0.0147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343</v>
      </c>
      <c r="AT203" s="224" t="s">
        <v>139</v>
      </c>
      <c r="AU203" s="224" t="s">
        <v>144</v>
      </c>
      <c r="AY203" s="14" t="s">
        <v>135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144</v>
      </c>
      <c r="BK203" s="225">
        <f>ROUND(I203*H203,2)</f>
        <v>0</v>
      </c>
      <c r="BL203" s="14" t="s">
        <v>343</v>
      </c>
      <c r="BM203" s="224" t="s">
        <v>356</v>
      </c>
    </row>
    <row r="204" s="2" customFormat="1" ht="16.5" customHeight="1">
      <c r="A204" s="35"/>
      <c r="B204" s="36"/>
      <c r="C204" s="212" t="s">
        <v>357</v>
      </c>
      <c r="D204" s="212" t="s">
        <v>139</v>
      </c>
      <c r="E204" s="213" t="s">
        <v>358</v>
      </c>
      <c r="F204" s="214" t="s">
        <v>359</v>
      </c>
      <c r="G204" s="215" t="s">
        <v>270</v>
      </c>
      <c r="H204" s="216">
        <v>1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0.00198</v>
      </c>
      <c r="T204" s="223">
        <f>S204*H204</f>
        <v>0.00198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343</v>
      </c>
      <c r="AT204" s="224" t="s">
        <v>139</v>
      </c>
      <c r="AU204" s="224" t="s">
        <v>144</v>
      </c>
      <c r="AY204" s="14" t="s">
        <v>135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144</v>
      </c>
      <c r="BK204" s="225">
        <f>ROUND(I204*H204,2)</f>
        <v>0</v>
      </c>
      <c r="BL204" s="14" t="s">
        <v>343</v>
      </c>
      <c r="BM204" s="224" t="s">
        <v>360</v>
      </c>
    </row>
    <row r="205" s="2" customFormat="1" ht="16.5" customHeight="1">
      <c r="A205" s="35"/>
      <c r="B205" s="36"/>
      <c r="C205" s="212" t="s">
        <v>361</v>
      </c>
      <c r="D205" s="212" t="s">
        <v>139</v>
      </c>
      <c r="E205" s="213" t="s">
        <v>362</v>
      </c>
      <c r="F205" s="214" t="s">
        <v>363</v>
      </c>
      <c r="G205" s="215" t="s">
        <v>270</v>
      </c>
      <c r="H205" s="216">
        <v>5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0.00040999999999999999</v>
      </c>
      <c r="R205" s="222">
        <f>Q205*H205</f>
        <v>0.0020499999999999997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343</v>
      </c>
      <c r="AT205" s="224" t="s">
        <v>139</v>
      </c>
      <c r="AU205" s="224" t="s">
        <v>144</v>
      </c>
      <c r="AY205" s="14" t="s">
        <v>135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144</v>
      </c>
      <c r="BK205" s="225">
        <f>ROUND(I205*H205,2)</f>
        <v>0</v>
      </c>
      <c r="BL205" s="14" t="s">
        <v>343</v>
      </c>
      <c r="BM205" s="224" t="s">
        <v>364</v>
      </c>
    </row>
    <row r="206" s="2" customFormat="1" ht="16.5" customHeight="1">
      <c r="A206" s="35"/>
      <c r="B206" s="36"/>
      <c r="C206" s="212" t="s">
        <v>365</v>
      </c>
      <c r="D206" s="212" t="s">
        <v>139</v>
      </c>
      <c r="E206" s="213" t="s">
        <v>366</v>
      </c>
      <c r="F206" s="214" t="s">
        <v>367</v>
      </c>
      <c r="G206" s="215" t="s">
        <v>270</v>
      </c>
      <c r="H206" s="216">
        <v>1.5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0.00048000000000000001</v>
      </c>
      <c r="R206" s="222">
        <f>Q206*H206</f>
        <v>0.00072000000000000005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343</v>
      </c>
      <c r="AT206" s="224" t="s">
        <v>139</v>
      </c>
      <c r="AU206" s="224" t="s">
        <v>144</v>
      </c>
      <c r="AY206" s="14" t="s">
        <v>135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144</v>
      </c>
      <c r="BK206" s="225">
        <f>ROUND(I206*H206,2)</f>
        <v>0</v>
      </c>
      <c r="BL206" s="14" t="s">
        <v>343</v>
      </c>
      <c r="BM206" s="224" t="s">
        <v>368</v>
      </c>
    </row>
    <row r="207" s="2" customFormat="1" ht="16.5" customHeight="1">
      <c r="A207" s="35"/>
      <c r="B207" s="36"/>
      <c r="C207" s="212" t="s">
        <v>369</v>
      </c>
      <c r="D207" s="212" t="s">
        <v>139</v>
      </c>
      <c r="E207" s="213" t="s">
        <v>370</v>
      </c>
      <c r="F207" s="214" t="s">
        <v>371</v>
      </c>
      <c r="G207" s="215" t="s">
        <v>270</v>
      </c>
      <c r="H207" s="216">
        <v>3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0.00071000000000000002</v>
      </c>
      <c r="R207" s="222">
        <f>Q207*H207</f>
        <v>0.0021299999999999999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343</v>
      </c>
      <c r="AT207" s="224" t="s">
        <v>139</v>
      </c>
      <c r="AU207" s="224" t="s">
        <v>144</v>
      </c>
      <c r="AY207" s="14" t="s">
        <v>135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144</v>
      </c>
      <c r="BK207" s="225">
        <f>ROUND(I207*H207,2)</f>
        <v>0</v>
      </c>
      <c r="BL207" s="14" t="s">
        <v>343</v>
      </c>
      <c r="BM207" s="224" t="s">
        <v>372</v>
      </c>
    </row>
    <row r="208" s="2" customFormat="1" ht="16.5" customHeight="1">
      <c r="A208" s="35"/>
      <c r="B208" s="36"/>
      <c r="C208" s="212" t="s">
        <v>373</v>
      </c>
      <c r="D208" s="212" t="s">
        <v>139</v>
      </c>
      <c r="E208" s="213" t="s">
        <v>374</v>
      </c>
      <c r="F208" s="214" t="s">
        <v>375</v>
      </c>
      <c r="G208" s="215" t="s">
        <v>270</v>
      </c>
      <c r="H208" s="216">
        <v>1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39</v>
      </c>
      <c r="O208" s="88"/>
      <c r="P208" s="222">
        <f>O208*H208</f>
        <v>0</v>
      </c>
      <c r="Q208" s="222">
        <v>0.0022399999999999998</v>
      </c>
      <c r="R208" s="222">
        <f>Q208*H208</f>
        <v>0.0022399999999999998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343</v>
      </c>
      <c r="AT208" s="224" t="s">
        <v>139</v>
      </c>
      <c r="AU208" s="224" t="s">
        <v>144</v>
      </c>
      <c r="AY208" s="14" t="s">
        <v>135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144</v>
      </c>
      <c r="BK208" s="225">
        <f>ROUND(I208*H208,2)</f>
        <v>0</v>
      </c>
      <c r="BL208" s="14" t="s">
        <v>343</v>
      </c>
      <c r="BM208" s="224" t="s">
        <v>376</v>
      </c>
    </row>
    <row r="209" s="2" customFormat="1" ht="16.5" customHeight="1">
      <c r="A209" s="35"/>
      <c r="B209" s="36"/>
      <c r="C209" s="212" t="s">
        <v>377</v>
      </c>
      <c r="D209" s="212" t="s">
        <v>139</v>
      </c>
      <c r="E209" s="213" t="s">
        <v>378</v>
      </c>
      <c r="F209" s="214" t="s">
        <v>379</v>
      </c>
      <c r="G209" s="215" t="s">
        <v>155</v>
      </c>
      <c r="H209" s="216">
        <v>3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343</v>
      </c>
      <c r="AT209" s="224" t="s">
        <v>139</v>
      </c>
      <c r="AU209" s="224" t="s">
        <v>144</v>
      </c>
      <c r="AY209" s="14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144</v>
      </c>
      <c r="BK209" s="225">
        <f>ROUND(I209*H209,2)</f>
        <v>0</v>
      </c>
      <c r="BL209" s="14" t="s">
        <v>343</v>
      </c>
      <c r="BM209" s="224" t="s">
        <v>380</v>
      </c>
    </row>
    <row r="210" s="2" customFormat="1" ht="16.5" customHeight="1">
      <c r="A210" s="35"/>
      <c r="B210" s="36"/>
      <c r="C210" s="212" t="s">
        <v>381</v>
      </c>
      <c r="D210" s="212" t="s">
        <v>139</v>
      </c>
      <c r="E210" s="213" t="s">
        <v>382</v>
      </c>
      <c r="F210" s="214" t="s">
        <v>383</v>
      </c>
      <c r="G210" s="215" t="s">
        <v>155</v>
      </c>
      <c r="H210" s="216">
        <v>3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343</v>
      </c>
      <c r="AT210" s="224" t="s">
        <v>139</v>
      </c>
      <c r="AU210" s="224" t="s">
        <v>144</v>
      </c>
      <c r="AY210" s="14" t="s">
        <v>135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144</v>
      </c>
      <c r="BK210" s="225">
        <f>ROUND(I210*H210,2)</f>
        <v>0</v>
      </c>
      <c r="BL210" s="14" t="s">
        <v>343</v>
      </c>
      <c r="BM210" s="224" t="s">
        <v>384</v>
      </c>
    </row>
    <row r="211" s="2" customFormat="1" ht="16.5" customHeight="1">
      <c r="A211" s="35"/>
      <c r="B211" s="36"/>
      <c r="C211" s="212" t="s">
        <v>385</v>
      </c>
      <c r="D211" s="212" t="s">
        <v>139</v>
      </c>
      <c r="E211" s="213" t="s">
        <v>386</v>
      </c>
      <c r="F211" s="214" t="s">
        <v>387</v>
      </c>
      <c r="G211" s="215" t="s">
        <v>155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343</v>
      </c>
      <c r="AT211" s="224" t="s">
        <v>139</v>
      </c>
      <c r="AU211" s="224" t="s">
        <v>144</v>
      </c>
      <c r="AY211" s="14" t="s">
        <v>135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144</v>
      </c>
      <c r="BK211" s="225">
        <f>ROUND(I211*H211,2)</f>
        <v>0</v>
      </c>
      <c r="BL211" s="14" t="s">
        <v>343</v>
      </c>
      <c r="BM211" s="224" t="s">
        <v>388</v>
      </c>
    </row>
    <row r="212" s="2" customFormat="1" ht="21.75" customHeight="1">
      <c r="A212" s="35"/>
      <c r="B212" s="36"/>
      <c r="C212" s="212" t="s">
        <v>389</v>
      </c>
      <c r="D212" s="212" t="s">
        <v>139</v>
      </c>
      <c r="E212" s="213" t="s">
        <v>390</v>
      </c>
      <c r="F212" s="214" t="s">
        <v>391</v>
      </c>
      <c r="G212" s="215" t="s">
        <v>155</v>
      </c>
      <c r="H212" s="216">
        <v>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343</v>
      </c>
      <c r="AT212" s="224" t="s">
        <v>139</v>
      </c>
      <c r="AU212" s="224" t="s">
        <v>144</v>
      </c>
      <c r="AY212" s="14" t="s">
        <v>135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144</v>
      </c>
      <c r="BK212" s="225">
        <f>ROUND(I212*H212,2)</f>
        <v>0</v>
      </c>
      <c r="BL212" s="14" t="s">
        <v>343</v>
      </c>
      <c r="BM212" s="224" t="s">
        <v>392</v>
      </c>
    </row>
    <row r="213" s="2" customFormat="1" ht="24.15" customHeight="1">
      <c r="A213" s="35"/>
      <c r="B213" s="36"/>
      <c r="C213" s="212" t="s">
        <v>393</v>
      </c>
      <c r="D213" s="212" t="s">
        <v>139</v>
      </c>
      <c r="E213" s="213" t="s">
        <v>394</v>
      </c>
      <c r="F213" s="214" t="s">
        <v>395</v>
      </c>
      <c r="G213" s="215" t="s">
        <v>155</v>
      </c>
      <c r="H213" s="216">
        <v>2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0.00022000000000000001</v>
      </c>
      <c r="R213" s="222">
        <f>Q213*H213</f>
        <v>0.00044000000000000002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343</v>
      </c>
      <c r="AT213" s="224" t="s">
        <v>139</v>
      </c>
      <c r="AU213" s="224" t="s">
        <v>144</v>
      </c>
      <c r="AY213" s="14" t="s">
        <v>135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144</v>
      </c>
      <c r="BK213" s="225">
        <f>ROUND(I213*H213,2)</f>
        <v>0</v>
      </c>
      <c r="BL213" s="14" t="s">
        <v>343</v>
      </c>
      <c r="BM213" s="224" t="s">
        <v>396</v>
      </c>
    </row>
    <row r="214" s="2" customFormat="1" ht="21.75" customHeight="1">
      <c r="A214" s="35"/>
      <c r="B214" s="36"/>
      <c r="C214" s="212" t="s">
        <v>397</v>
      </c>
      <c r="D214" s="212" t="s">
        <v>139</v>
      </c>
      <c r="E214" s="213" t="s">
        <v>398</v>
      </c>
      <c r="F214" s="214" t="s">
        <v>399</v>
      </c>
      <c r="G214" s="215" t="s">
        <v>270</v>
      </c>
      <c r="H214" s="216">
        <v>10.5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343</v>
      </c>
      <c r="AT214" s="224" t="s">
        <v>139</v>
      </c>
      <c r="AU214" s="224" t="s">
        <v>144</v>
      </c>
      <c r="AY214" s="14" t="s">
        <v>135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144</v>
      </c>
      <c r="BK214" s="225">
        <f>ROUND(I214*H214,2)</f>
        <v>0</v>
      </c>
      <c r="BL214" s="14" t="s">
        <v>343</v>
      </c>
      <c r="BM214" s="224" t="s">
        <v>400</v>
      </c>
    </row>
    <row r="215" s="2" customFormat="1" ht="24.15" customHeight="1">
      <c r="A215" s="35"/>
      <c r="B215" s="36"/>
      <c r="C215" s="212" t="s">
        <v>401</v>
      </c>
      <c r="D215" s="212" t="s">
        <v>139</v>
      </c>
      <c r="E215" s="213" t="s">
        <v>402</v>
      </c>
      <c r="F215" s="214" t="s">
        <v>403</v>
      </c>
      <c r="G215" s="215" t="s">
        <v>142</v>
      </c>
      <c r="H215" s="216">
        <v>0.0080000000000000002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39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343</v>
      </c>
      <c r="AT215" s="224" t="s">
        <v>139</v>
      </c>
      <c r="AU215" s="224" t="s">
        <v>144</v>
      </c>
      <c r="AY215" s="14" t="s">
        <v>135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144</v>
      </c>
      <c r="BK215" s="225">
        <f>ROUND(I215*H215,2)</f>
        <v>0</v>
      </c>
      <c r="BL215" s="14" t="s">
        <v>343</v>
      </c>
      <c r="BM215" s="224" t="s">
        <v>404</v>
      </c>
    </row>
    <row r="216" s="2" customFormat="1" ht="24.15" customHeight="1">
      <c r="A216" s="35"/>
      <c r="B216" s="36"/>
      <c r="C216" s="212" t="s">
        <v>405</v>
      </c>
      <c r="D216" s="212" t="s">
        <v>139</v>
      </c>
      <c r="E216" s="213" t="s">
        <v>406</v>
      </c>
      <c r="F216" s="214" t="s">
        <v>407</v>
      </c>
      <c r="G216" s="215" t="s">
        <v>142</v>
      </c>
      <c r="H216" s="216">
        <v>0.0080000000000000002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343</v>
      </c>
      <c r="AT216" s="224" t="s">
        <v>139</v>
      </c>
      <c r="AU216" s="224" t="s">
        <v>144</v>
      </c>
      <c r="AY216" s="14" t="s">
        <v>135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144</v>
      </c>
      <c r="BK216" s="225">
        <f>ROUND(I216*H216,2)</f>
        <v>0</v>
      </c>
      <c r="BL216" s="14" t="s">
        <v>343</v>
      </c>
      <c r="BM216" s="224" t="s">
        <v>408</v>
      </c>
    </row>
    <row r="217" s="2" customFormat="1" ht="24.15" customHeight="1">
      <c r="A217" s="35"/>
      <c r="B217" s="36"/>
      <c r="C217" s="212" t="s">
        <v>409</v>
      </c>
      <c r="D217" s="212" t="s">
        <v>139</v>
      </c>
      <c r="E217" s="213" t="s">
        <v>410</v>
      </c>
      <c r="F217" s="214" t="s">
        <v>411</v>
      </c>
      <c r="G217" s="215" t="s">
        <v>142</v>
      </c>
      <c r="H217" s="216">
        <v>0.0080000000000000002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343</v>
      </c>
      <c r="AT217" s="224" t="s">
        <v>139</v>
      </c>
      <c r="AU217" s="224" t="s">
        <v>144</v>
      </c>
      <c r="AY217" s="14" t="s">
        <v>135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144</v>
      </c>
      <c r="BK217" s="225">
        <f>ROUND(I217*H217,2)</f>
        <v>0</v>
      </c>
      <c r="BL217" s="14" t="s">
        <v>343</v>
      </c>
      <c r="BM217" s="224" t="s">
        <v>412</v>
      </c>
    </row>
    <row r="218" s="12" customFormat="1" ht="22.8" customHeight="1">
      <c r="A218" s="12"/>
      <c r="B218" s="196"/>
      <c r="C218" s="197"/>
      <c r="D218" s="198" t="s">
        <v>72</v>
      </c>
      <c r="E218" s="210" t="s">
        <v>413</v>
      </c>
      <c r="F218" s="210" t="s">
        <v>414</v>
      </c>
      <c r="G218" s="197"/>
      <c r="H218" s="197"/>
      <c r="I218" s="200"/>
      <c r="J218" s="211">
        <f>BK218</f>
        <v>0</v>
      </c>
      <c r="K218" s="197"/>
      <c r="L218" s="202"/>
      <c r="M218" s="203"/>
      <c r="N218" s="204"/>
      <c r="O218" s="204"/>
      <c r="P218" s="205">
        <f>SUM(P219:P240)</f>
        <v>0</v>
      </c>
      <c r="Q218" s="204"/>
      <c r="R218" s="205">
        <f>SUM(R219:R240)</f>
        <v>0.0356</v>
      </c>
      <c r="S218" s="204"/>
      <c r="T218" s="206">
        <f>SUM(T219:T240)</f>
        <v>0.027740000000000001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7" t="s">
        <v>144</v>
      </c>
      <c r="AT218" s="208" t="s">
        <v>72</v>
      </c>
      <c r="AU218" s="208" t="s">
        <v>81</v>
      </c>
      <c r="AY218" s="207" t="s">
        <v>135</v>
      </c>
      <c r="BK218" s="209">
        <f>SUM(BK219:BK240)</f>
        <v>0</v>
      </c>
    </row>
    <row r="219" s="2" customFormat="1" ht="16.5" customHeight="1">
      <c r="A219" s="35"/>
      <c r="B219" s="36"/>
      <c r="C219" s="212" t="s">
        <v>415</v>
      </c>
      <c r="D219" s="212" t="s">
        <v>139</v>
      </c>
      <c r="E219" s="213" t="s">
        <v>416</v>
      </c>
      <c r="F219" s="214" t="s">
        <v>417</v>
      </c>
      <c r="G219" s="215" t="s">
        <v>270</v>
      </c>
      <c r="H219" s="216">
        <v>21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0.00027999999999999998</v>
      </c>
      <c r="T219" s="223">
        <f>S219*H219</f>
        <v>0.0058799999999999998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343</v>
      </c>
      <c r="AT219" s="224" t="s">
        <v>139</v>
      </c>
      <c r="AU219" s="224" t="s">
        <v>144</v>
      </c>
      <c r="AY219" s="14" t="s">
        <v>135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144</v>
      </c>
      <c r="BK219" s="225">
        <f>ROUND(I219*H219,2)</f>
        <v>0</v>
      </c>
      <c r="BL219" s="14" t="s">
        <v>343</v>
      </c>
      <c r="BM219" s="224" t="s">
        <v>418</v>
      </c>
    </row>
    <row r="220" s="2" customFormat="1" ht="24.15" customHeight="1">
      <c r="A220" s="35"/>
      <c r="B220" s="36"/>
      <c r="C220" s="212" t="s">
        <v>419</v>
      </c>
      <c r="D220" s="212" t="s">
        <v>139</v>
      </c>
      <c r="E220" s="213" t="s">
        <v>420</v>
      </c>
      <c r="F220" s="214" t="s">
        <v>421</v>
      </c>
      <c r="G220" s="215" t="s">
        <v>270</v>
      </c>
      <c r="H220" s="216">
        <v>24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0.00097999999999999997</v>
      </c>
      <c r="R220" s="222">
        <f>Q220*H220</f>
        <v>0.023519999999999999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343</v>
      </c>
      <c r="AT220" s="224" t="s">
        <v>139</v>
      </c>
      <c r="AU220" s="224" t="s">
        <v>144</v>
      </c>
      <c r="AY220" s="14" t="s">
        <v>135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144</v>
      </c>
      <c r="BK220" s="225">
        <f>ROUND(I220*H220,2)</f>
        <v>0</v>
      </c>
      <c r="BL220" s="14" t="s">
        <v>343</v>
      </c>
      <c r="BM220" s="224" t="s">
        <v>422</v>
      </c>
    </row>
    <row r="221" s="2" customFormat="1" ht="24.15" customHeight="1">
      <c r="A221" s="35"/>
      <c r="B221" s="36"/>
      <c r="C221" s="212" t="s">
        <v>423</v>
      </c>
      <c r="D221" s="212" t="s">
        <v>139</v>
      </c>
      <c r="E221" s="213" t="s">
        <v>424</v>
      </c>
      <c r="F221" s="214" t="s">
        <v>425</v>
      </c>
      <c r="G221" s="215" t="s">
        <v>426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343</v>
      </c>
      <c r="AT221" s="224" t="s">
        <v>139</v>
      </c>
      <c r="AU221" s="224" t="s">
        <v>144</v>
      </c>
      <c r="AY221" s="14" t="s">
        <v>135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144</v>
      </c>
      <c r="BK221" s="225">
        <f>ROUND(I221*H221,2)</f>
        <v>0</v>
      </c>
      <c r="BL221" s="14" t="s">
        <v>343</v>
      </c>
      <c r="BM221" s="224" t="s">
        <v>427</v>
      </c>
    </row>
    <row r="222" s="2" customFormat="1" ht="24.15" customHeight="1">
      <c r="A222" s="35"/>
      <c r="B222" s="36"/>
      <c r="C222" s="212" t="s">
        <v>428</v>
      </c>
      <c r="D222" s="212" t="s">
        <v>139</v>
      </c>
      <c r="E222" s="213" t="s">
        <v>429</v>
      </c>
      <c r="F222" s="214" t="s">
        <v>430</v>
      </c>
      <c r="G222" s="215" t="s">
        <v>426</v>
      </c>
      <c r="H222" s="216">
        <v>1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343</v>
      </c>
      <c r="AT222" s="224" t="s">
        <v>139</v>
      </c>
      <c r="AU222" s="224" t="s">
        <v>144</v>
      </c>
      <c r="AY222" s="14" t="s">
        <v>135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144</v>
      </c>
      <c r="BK222" s="225">
        <f>ROUND(I222*H222,2)</f>
        <v>0</v>
      </c>
      <c r="BL222" s="14" t="s">
        <v>343</v>
      </c>
      <c r="BM222" s="224" t="s">
        <v>431</v>
      </c>
    </row>
    <row r="223" s="2" customFormat="1" ht="37.8" customHeight="1">
      <c r="A223" s="35"/>
      <c r="B223" s="36"/>
      <c r="C223" s="212" t="s">
        <v>432</v>
      </c>
      <c r="D223" s="212" t="s">
        <v>139</v>
      </c>
      <c r="E223" s="213" t="s">
        <v>433</v>
      </c>
      <c r="F223" s="214" t="s">
        <v>434</v>
      </c>
      <c r="G223" s="215" t="s">
        <v>270</v>
      </c>
      <c r="H223" s="216">
        <v>24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4.0000000000000003E-05</v>
      </c>
      <c r="R223" s="222">
        <f>Q223*H223</f>
        <v>0.00096000000000000013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343</v>
      </c>
      <c r="AT223" s="224" t="s">
        <v>139</v>
      </c>
      <c r="AU223" s="224" t="s">
        <v>144</v>
      </c>
      <c r="AY223" s="14" t="s">
        <v>135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144</v>
      </c>
      <c r="BK223" s="225">
        <f>ROUND(I223*H223,2)</f>
        <v>0</v>
      </c>
      <c r="BL223" s="14" t="s">
        <v>343</v>
      </c>
      <c r="BM223" s="224" t="s">
        <v>435</v>
      </c>
    </row>
    <row r="224" s="2" customFormat="1" ht="16.5" customHeight="1">
      <c r="A224" s="35"/>
      <c r="B224" s="36"/>
      <c r="C224" s="212" t="s">
        <v>436</v>
      </c>
      <c r="D224" s="212" t="s">
        <v>139</v>
      </c>
      <c r="E224" s="213" t="s">
        <v>437</v>
      </c>
      <c r="F224" s="214" t="s">
        <v>438</v>
      </c>
      <c r="G224" s="215" t="s">
        <v>270</v>
      </c>
      <c r="H224" s="216">
        <v>21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0.00023000000000000001</v>
      </c>
      <c r="T224" s="223">
        <f>S224*H224</f>
        <v>0.0048300000000000001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343</v>
      </c>
      <c r="AT224" s="224" t="s">
        <v>139</v>
      </c>
      <c r="AU224" s="224" t="s">
        <v>144</v>
      </c>
      <c r="AY224" s="14" t="s">
        <v>135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144</v>
      </c>
      <c r="BK224" s="225">
        <f>ROUND(I224*H224,2)</f>
        <v>0</v>
      </c>
      <c r="BL224" s="14" t="s">
        <v>343</v>
      </c>
      <c r="BM224" s="224" t="s">
        <v>439</v>
      </c>
    </row>
    <row r="225" s="2" customFormat="1" ht="16.5" customHeight="1">
      <c r="A225" s="35"/>
      <c r="B225" s="36"/>
      <c r="C225" s="212" t="s">
        <v>440</v>
      </c>
      <c r="D225" s="212" t="s">
        <v>139</v>
      </c>
      <c r="E225" s="213" t="s">
        <v>441</v>
      </c>
      <c r="F225" s="214" t="s">
        <v>442</v>
      </c>
      <c r="G225" s="215" t="s">
        <v>155</v>
      </c>
      <c r="H225" s="216">
        <v>13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343</v>
      </c>
      <c r="AT225" s="224" t="s">
        <v>139</v>
      </c>
      <c r="AU225" s="224" t="s">
        <v>144</v>
      </c>
      <c r="AY225" s="14" t="s">
        <v>135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144</v>
      </c>
      <c r="BK225" s="225">
        <f>ROUND(I225*H225,2)</f>
        <v>0</v>
      </c>
      <c r="BL225" s="14" t="s">
        <v>343</v>
      </c>
      <c r="BM225" s="224" t="s">
        <v>443</v>
      </c>
    </row>
    <row r="226" s="2" customFormat="1" ht="24.15" customHeight="1">
      <c r="A226" s="35"/>
      <c r="B226" s="36"/>
      <c r="C226" s="212" t="s">
        <v>444</v>
      </c>
      <c r="D226" s="212" t="s">
        <v>139</v>
      </c>
      <c r="E226" s="213" t="s">
        <v>445</v>
      </c>
      <c r="F226" s="214" t="s">
        <v>446</v>
      </c>
      <c r="G226" s="215" t="s">
        <v>155</v>
      </c>
      <c r="H226" s="216">
        <v>2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39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343</v>
      </c>
      <c r="AT226" s="224" t="s">
        <v>139</v>
      </c>
      <c r="AU226" s="224" t="s">
        <v>144</v>
      </c>
      <c r="AY226" s="14" t="s">
        <v>135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144</v>
      </c>
      <c r="BK226" s="225">
        <f>ROUND(I226*H226,2)</f>
        <v>0</v>
      </c>
      <c r="BL226" s="14" t="s">
        <v>343</v>
      </c>
      <c r="BM226" s="224" t="s">
        <v>447</v>
      </c>
    </row>
    <row r="227" s="2" customFormat="1" ht="21.75" customHeight="1">
      <c r="A227" s="35"/>
      <c r="B227" s="36"/>
      <c r="C227" s="212" t="s">
        <v>448</v>
      </c>
      <c r="D227" s="212" t="s">
        <v>139</v>
      </c>
      <c r="E227" s="213" t="s">
        <v>449</v>
      </c>
      <c r="F227" s="214" t="s">
        <v>450</v>
      </c>
      <c r="G227" s="215" t="s">
        <v>155</v>
      </c>
      <c r="H227" s="216">
        <v>11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0.00017000000000000001</v>
      </c>
      <c r="R227" s="222">
        <f>Q227*H227</f>
        <v>0.0018700000000000001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343</v>
      </c>
      <c r="AT227" s="224" t="s">
        <v>139</v>
      </c>
      <c r="AU227" s="224" t="s">
        <v>144</v>
      </c>
      <c r="AY227" s="14" t="s">
        <v>135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144</v>
      </c>
      <c r="BK227" s="225">
        <f>ROUND(I227*H227,2)</f>
        <v>0</v>
      </c>
      <c r="BL227" s="14" t="s">
        <v>343</v>
      </c>
      <c r="BM227" s="224" t="s">
        <v>451</v>
      </c>
    </row>
    <row r="228" s="2" customFormat="1" ht="21.75" customHeight="1">
      <c r="A228" s="35"/>
      <c r="B228" s="36"/>
      <c r="C228" s="212" t="s">
        <v>452</v>
      </c>
      <c r="D228" s="212" t="s">
        <v>139</v>
      </c>
      <c r="E228" s="213" t="s">
        <v>453</v>
      </c>
      <c r="F228" s="214" t="s">
        <v>454</v>
      </c>
      <c r="G228" s="215" t="s">
        <v>426</v>
      </c>
      <c r="H228" s="216">
        <v>1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0.00021000000000000001</v>
      </c>
      <c r="R228" s="222">
        <f>Q228*H228</f>
        <v>0.00021000000000000001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343</v>
      </c>
      <c r="AT228" s="224" t="s">
        <v>139</v>
      </c>
      <c r="AU228" s="224" t="s">
        <v>144</v>
      </c>
      <c r="AY228" s="14" t="s">
        <v>135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144</v>
      </c>
      <c r="BK228" s="225">
        <f>ROUND(I228*H228,2)</f>
        <v>0</v>
      </c>
      <c r="BL228" s="14" t="s">
        <v>343</v>
      </c>
      <c r="BM228" s="224" t="s">
        <v>455</v>
      </c>
    </row>
    <row r="229" s="2" customFormat="1" ht="21.75" customHeight="1">
      <c r="A229" s="35"/>
      <c r="B229" s="36"/>
      <c r="C229" s="212" t="s">
        <v>456</v>
      </c>
      <c r="D229" s="212" t="s">
        <v>139</v>
      </c>
      <c r="E229" s="213" t="s">
        <v>457</v>
      </c>
      <c r="F229" s="214" t="s">
        <v>458</v>
      </c>
      <c r="G229" s="215" t="s">
        <v>155</v>
      </c>
      <c r="H229" s="216">
        <v>11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0.00052999999999999998</v>
      </c>
      <c r="T229" s="223">
        <f>S229*H229</f>
        <v>0.0058300000000000001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343</v>
      </c>
      <c r="AT229" s="224" t="s">
        <v>139</v>
      </c>
      <c r="AU229" s="224" t="s">
        <v>144</v>
      </c>
      <c r="AY229" s="14" t="s">
        <v>135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144</v>
      </c>
      <c r="BK229" s="225">
        <f>ROUND(I229*H229,2)</f>
        <v>0</v>
      </c>
      <c r="BL229" s="14" t="s">
        <v>343</v>
      </c>
      <c r="BM229" s="224" t="s">
        <v>459</v>
      </c>
    </row>
    <row r="230" s="2" customFormat="1" ht="24.15" customHeight="1">
      <c r="A230" s="35"/>
      <c r="B230" s="36"/>
      <c r="C230" s="212" t="s">
        <v>460</v>
      </c>
      <c r="D230" s="212" t="s">
        <v>139</v>
      </c>
      <c r="E230" s="213" t="s">
        <v>461</v>
      </c>
      <c r="F230" s="214" t="s">
        <v>462</v>
      </c>
      <c r="G230" s="215" t="s">
        <v>155</v>
      </c>
      <c r="H230" s="216">
        <v>5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0.00042000000000000002</v>
      </c>
      <c r="R230" s="222">
        <f>Q230*H230</f>
        <v>0.0021000000000000003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343</v>
      </c>
      <c r="AT230" s="224" t="s">
        <v>139</v>
      </c>
      <c r="AU230" s="224" t="s">
        <v>144</v>
      </c>
      <c r="AY230" s="14" t="s">
        <v>135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144</v>
      </c>
      <c r="BK230" s="225">
        <f>ROUND(I230*H230,2)</f>
        <v>0</v>
      </c>
      <c r="BL230" s="14" t="s">
        <v>343</v>
      </c>
      <c r="BM230" s="224" t="s">
        <v>463</v>
      </c>
    </row>
    <row r="231" s="2" customFormat="1" ht="21.75" customHeight="1">
      <c r="A231" s="35"/>
      <c r="B231" s="36"/>
      <c r="C231" s="212" t="s">
        <v>464</v>
      </c>
      <c r="D231" s="212" t="s">
        <v>139</v>
      </c>
      <c r="E231" s="213" t="s">
        <v>465</v>
      </c>
      <c r="F231" s="214" t="s">
        <v>466</v>
      </c>
      <c r="G231" s="215" t="s">
        <v>155</v>
      </c>
      <c r="H231" s="216">
        <v>3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2.0000000000000002E-05</v>
      </c>
      <c r="R231" s="222">
        <f>Q231*H231</f>
        <v>6.0000000000000008E-05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343</v>
      </c>
      <c r="AT231" s="224" t="s">
        <v>139</v>
      </c>
      <c r="AU231" s="224" t="s">
        <v>144</v>
      </c>
      <c r="AY231" s="14" t="s">
        <v>135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144</v>
      </c>
      <c r="BK231" s="225">
        <f>ROUND(I231*H231,2)</f>
        <v>0</v>
      </c>
      <c r="BL231" s="14" t="s">
        <v>343</v>
      </c>
      <c r="BM231" s="224" t="s">
        <v>467</v>
      </c>
    </row>
    <row r="232" s="2" customFormat="1" ht="24.15" customHeight="1">
      <c r="A232" s="35"/>
      <c r="B232" s="36"/>
      <c r="C232" s="226" t="s">
        <v>468</v>
      </c>
      <c r="D232" s="226" t="s">
        <v>147</v>
      </c>
      <c r="E232" s="227" t="s">
        <v>469</v>
      </c>
      <c r="F232" s="228" t="s">
        <v>470</v>
      </c>
      <c r="G232" s="229" t="s">
        <v>270</v>
      </c>
      <c r="H232" s="230">
        <v>3</v>
      </c>
      <c r="I232" s="231"/>
      <c r="J232" s="232">
        <f>ROUND(I232*H232,2)</f>
        <v>0</v>
      </c>
      <c r="K232" s="233"/>
      <c r="L232" s="234"/>
      <c r="M232" s="235" t="s">
        <v>1</v>
      </c>
      <c r="N232" s="236" t="s">
        <v>39</v>
      </c>
      <c r="O232" s="88"/>
      <c r="P232" s="222">
        <f>O232*H232</f>
        <v>0</v>
      </c>
      <c r="Q232" s="222">
        <v>0.00018000000000000001</v>
      </c>
      <c r="R232" s="222">
        <f>Q232*H232</f>
        <v>0.00054000000000000001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146</v>
      </c>
      <c r="AT232" s="224" t="s">
        <v>147</v>
      </c>
      <c r="AU232" s="224" t="s">
        <v>144</v>
      </c>
      <c r="AY232" s="14" t="s">
        <v>135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144</v>
      </c>
      <c r="BK232" s="225">
        <f>ROUND(I232*H232,2)</f>
        <v>0</v>
      </c>
      <c r="BL232" s="14" t="s">
        <v>343</v>
      </c>
      <c r="BM232" s="224" t="s">
        <v>471</v>
      </c>
    </row>
    <row r="233" s="2" customFormat="1" ht="16.5" customHeight="1">
      <c r="A233" s="35"/>
      <c r="B233" s="36"/>
      <c r="C233" s="212" t="s">
        <v>472</v>
      </c>
      <c r="D233" s="212" t="s">
        <v>139</v>
      </c>
      <c r="E233" s="213" t="s">
        <v>473</v>
      </c>
      <c r="F233" s="214" t="s">
        <v>474</v>
      </c>
      <c r="G233" s="215" t="s">
        <v>155</v>
      </c>
      <c r="H233" s="216">
        <v>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0.00075000000000000002</v>
      </c>
      <c r="R233" s="222">
        <f>Q233*H233</f>
        <v>0.0015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343</v>
      </c>
      <c r="AT233" s="224" t="s">
        <v>139</v>
      </c>
      <c r="AU233" s="224" t="s">
        <v>144</v>
      </c>
      <c r="AY233" s="14" t="s">
        <v>135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144</v>
      </c>
      <c r="BK233" s="225">
        <f>ROUND(I233*H233,2)</f>
        <v>0</v>
      </c>
      <c r="BL233" s="14" t="s">
        <v>343</v>
      </c>
      <c r="BM233" s="224" t="s">
        <v>475</v>
      </c>
    </row>
    <row r="234" s="2" customFormat="1" ht="16.5" customHeight="1">
      <c r="A234" s="35"/>
      <c r="B234" s="36"/>
      <c r="C234" s="212" t="s">
        <v>476</v>
      </c>
      <c r="D234" s="212" t="s">
        <v>139</v>
      </c>
      <c r="E234" s="213" t="s">
        <v>477</v>
      </c>
      <c r="F234" s="214" t="s">
        <v>478</v>
      </c>
      <c r="G234" s="215" t="s">
        <v>155</v>
      </c>
      <c r="H234" s="216">
        <v>2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0.0055999999999999999</v>
      </c>
      <c r="T234" s="223">
        <f>S234*H234</f>
        <v>0.0112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343</v>
      </c>
      <c r="AT234" s="224" t="s">
        <v>139</v>
      </c>
      <c r="AU234" s="224" t="s">
        <v>144</v>
      </c>
      <c r="AY234" s="14" t="s">
        <v>135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144</v>
      </c>
      <c r="BK234" s="225">
        <f>ROUND(I234*H234,2)</f>
        <v>0</v>
      </c>
      <c r="BL234" s="14" t="s">
        <v>343</v>
      </c>
      <c r="BM234" s="224" t="s">
        <v>479</v>
      </c>
    </row>
    <row r="235" s="2" customFormat="1" ht="16.5" customHeight="1">
      <c r="A235" s="35"/>
      <c r="B235" s="36"/>
      <c r="C235" s="212" t="s">
        <v>480</v>
      </c>
      <c r="D235" s="212" t="s">
        <v>139</v>
      </c>
      <c r="E235" s="213" t="s">
        <v>481</v>
      </c>
      <c r="F235" s="214" t="s">
        <v>482</v>
      </c>
      <c r="G235" s="215" t="s">
        <v>155</v>
      </c>
      <c r="H235" s="216">
        <v>2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2.0000000000000002E-05</v>
      </c>
      <c r="R235" s="222">
        <f>Q235*H235</f>
        <v>4.0000000000000003E-05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343</v>
      </c>
      <c r="AT235" s="224" t="s">
        <v>139</v>
      </c>
      <c r="AU235" s="224" t="s">
        <v>144</v>
      </c>
      <c r="AY235" s="14" t="s">
        <v>135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144</v>
      </c>
      <c r="BK235" s="225">
        <f>ROUND(I235*H235,2)</f>
        <v>0</v>
      </c>
      <c r="BL235" s="14" t="s">
        <v>343</v>
      </c>
      <c r="BM235" s="224" t="s">
        <v>483</v>
      </c>
    </row>
    <row r="236" s="2" customFormat="1" ht="24.15" customHeight="1">
      <c r="A236" s="35"/>
      <c r="B236" s="36"/>
      <c r="C236" s="212" t="s">
        <v>484</v>
      </c>
      <c r="D236" s="212" t="s">
        <v>139</v>
      </c>
      <c r="E236" s="213" t="s">
        <v>485</v>
      </c>
      <c r="F236" s="214" t="s">
        <v>486</v>
      </c>
      <c r="G236" s="215" t="s">
        <v>270</v>
      </c>
      <c r="H236" s="216">
        <v>24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0.00019000000000000001</v>
      </c>
      <c r="R236" s="222">
        <f>Q236*H236</f>
        <v>0.0045599999999999998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343</v>
      </c>
      <c r="AT236" s="224" t="s">
        <v>139</v>
      </c>
      <c r="AU236" s="224" t="s">
        <v>144</v>
      </c>
      <c r="AY236" s="14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144</v>
      </c>
      <c r="BK236" s="225">
        <f>ROUND(I236*H236,2)</f>
        <v>0</v>
      </c>
      <c r="BL236" s="14" t="s">
        <v>343</v>
      </c>
      <c r="BM236" s="224" t="s">
        <v>487</v>
      </c>
    </row>
    <row r="237" s="2" customFormat="1" ht="21.75" customHeight="1">
      <c r="A237" s="35"/>
      <c r="B237" s="36"/>
      <c r="C237" s="212" t="s">
        <v>488</v>
      </c>
      <c r="D237" s="212" t="s">
        <v>139</v>
      </c>
      <c r="E237" s="213" t="s">
        <v>489</v>
      </c>
      <c r="F237" s="214" t="s">
        <v>490</v>
      </c>
      <c r="G237" s="215" t="s">
        <v>270</v>
      </c>
      <c r="H237" s="216">
        <v>24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1.0000000000000001E-05</v>
      </c>
      <c r="R237" s="222">
        <f>Q237*H237</f>
        <v>0.00024000000000000003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343</v>
      </c>
      <c r="AT237" s="224" t="s">
        <v>139</v>
      </c>
      <c r="AU237" s="224" t="s">
        <v>144</v>
      </c>
      <c r="AY237" s="14" t="s">
        <v>135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144</v>
      </c>
      <c r="BK237" s="225">
        <f>ROUND(I237*H237,2)</f>
        <v>0</v>
      </c>
      <c r="BL237" s="14" t="s">
        <v>343</v>
      </c>
      <c r="BM237" s="224" t="s">
        <v>491</v>
      </c>
    </row>
    <row r="238" s="2" customFormat="1" ht="24.15" customHeight="1">
      <c r="A238" s="35"/>
      <c r="B238" s="36"/>
      <c r="C238" s="212" t="s">
        <v>492</v>
      </c>
      <c r="D238" s="212" t="s">
        <v>139</v>
      </c>
      <c r="E238" s="213" t="s">
        <v>493</v>
      </c>
      <c r="F238" s="214" t="s">
        <v>494</v>
      </c>
      <c r="G238" s="215" t="s">
        <v>142</v>
      </c>
      <c r="H238" s="216">
        <v>0.035999999999999997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39</v>
      </c>
      <c r="O238" s="88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343</v>
      </c>
      <c r="AT238" s="224" t="s">
        <v>139</v>
      </c>
      <c r="AU238" s="224" t="s">
        <v>144</v>
      </c>
      <c r="AY238" s="14" t="s">
        <v>135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144</v>
      </c>
      <c r="BK238" s="225">
        <f>ROUND(I238*H238,2)</f>
        <v>0</v>
      </c>
      <c r="BL238" s="14" t="s">
        <v>343</v>
      </c>
      <c r="BM238" s="224" t="s">
        <v>495</v>
      </c>
    </row>
    <row r="239" s="2" customFormat="1" ht="24.15" customHeight="1">
      <c r="A239" s="35"/>
      <c r="B239" s="36"/>
      <c r="C239" s="212" t="s">
        <v>496</v>
      </c>
      <c r="D239" s="212" t="s">
        <v>139</v>
      </c>
      <c r="E239" s="213" t="s">
        <v>497</v>
      </c>
      <c r="F239" s="214" t="s">
        <v>498</v>
      </c>
      <c r="G239" s="215" t="s">
        <v>142</v>
      </c>
      <c r="H239" s="216">
        <v>0.035999999999999997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343</v>
      </c>
      <c r="AT239" s="224" t="s">
        <v>139</v>
      </c>
      <c r="AU239" s="224" t="s">
        <v>144</v>
      </c>
      <c r="AY239" s="14" t="s">
        <v>135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144</v>
      </c>
      <c r="BK239" s="225">
        <f>ROUND(I239*H239,2)</f>
        <v>0</v>
      </c>
      <c r="BL239" s="14" t="s">
        <v>343</v>
      </c>
      <c r="BM239" s="224" t="s">
        <v>499</v>
      </c>
    </row>
    <row r="240" s="2" customFormat="1" ht="24.15" customHeight="1">
      <c r="A240" s="35"/>
      <c r="B240" s="36"/>
      <c r="C240" s="212" t="s">
        <v>500</v>
      </c>
      <c r="D240" s="212" t="s">
        <v>139</v>
      </c>
      <c r="E240" s="213" t="s">
        <v>501</v>
      </c>
      <c r="F240" s="214" t="s">
        <v>502</v>
      </c>
      <c r="G240" s="215" t="s">
        <v>142</v>
      </c>
      <c r="H240" s="216">
        <v>0.035999999999999997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39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343</v>
      </c>
      <c r="AT240" s="224" t="s">
        <v>139</v>
      </c>
      <c r="AU240" s="224" t="s">
        <v>144</v>
      </c>
      <c r="AY240" s="14" t="s">
        <v>135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144</v>
      </c>
      <c r="BK240" s="225">
        <f>ROUND(I240*H240,2)</f>
        <v>0</v>
      </c>
      <c r="BL240" s="14" t="s">
        <v>343</v>
      </c>
      <c r="BM240" s="224" t="s">
        <v>503</v>
      </c>
    </row>
    <row r="241" s="12" customFormat="1" ht="22.8" customHeight="1">
      <c r="A241" s="12"/>
      <c r="B241" s="196"/>
      <c r="C241" s="197"/>
      <c r="D241" s="198" t="s">
        <v>72</v>
      </c>
      <c r="E241" s="210" t="s">
        <v>504</v>
      </c>
      <c r="F241" s="210" t="s">
        <v>505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SUM(P242:P247)</f>
        <v>0</v>
      </c>
      <c r="Q241" s="204"/>
      <c r="R241" s="205">
        <f>SUM(R242:R247)</f>
        <v>0.0026299999999999995</v>
      </c>
      <c r="S241" s="204"/>
      <c r="T241" s="206">
        <f>SUM(T242:T247)</f>
        <v>0.017100000000000001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144</v>
      </c>
      <c r="AT241" s="208" t="s">
        <v>72</v>
      </c>
      <c r="AU241" s="208" t="s">
        <v>81</v>
      </c>
      <c r="AY241" s="207" t="s">
        <v>135</v>
      </c>
      <c r="BK241" s="209">
        <f>SUM(BK242:BK247)</f>
        <v>0</v>
      </c>
    </row>
    <row r="242" s="2" customFormat="1" ht="24.15" customHeight="1">
      <c r="A242" s="35"/>
      <c r="B242" s="36"/>
      <c r="C242" s="212" t="s">
        <v>506</v>
      </c>
      <c r="D242" s="212" t="s">
        <v>139</v>
      </c>
      <c r="E242" s="213" t="s">
        <v>507</v>
      </c>
      <c r="F242" s="214" t="s">
        <v>508</v>
      </c>
      <c r="G242" s="215" t="s">
        <v>270</v>
      </c>
      <c r="H242" s="216">
        <v>5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0.00038999999999999999</v>
      </c>
      <c r="R242" s="222">
        <f>Q242*H242</f>
        <v>0.0019499999999999999</v>
      </c>
      <c r="S242" s="222">
        <v>0.0034199999999999999</v>
      </c>
      <c r="T242" s="223">
        <f>S242*H242</f>
        <v>0.017100000000000001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343</v>
      </c>
      <c r="AT242" s="224" t="s">
        <v>139</v>
      </c>
      <c r="AU242" s="224" t="s">
        <v>144</v>
      </c>
      <c r="AY242" s="14" t="s">
        <v>135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144</v>
      </c>
      <c r="BK242" s="225">
        <f>ROUND(I242*H242,2)</f>
        <v>0</v>
      </c>
      <c r="BL242" s="14" t="s">
        <v>343</v>
      </c>
      <c r="BM242" s="224" t="s">
        <v>509</v>
      </c>
    </row>
    <row r="243" s="2" customFormat="1" ht="24.15" customHeight="1">
      <c r="A243" s="35"/>
      <c r="B243" s="36"/>
      <c r="C243" s="212" t="s">
        <v>510</v>
      </c>
      <c r="D243" s="212" t="s">
        <v>139</v>
      </c>
      <c r="E243" s="213" t="s">
        <v>511</v>
      </c>
      <c r="F243" s="214" t="s">
        <v>512</v>
      </c>
      <c r="G243" s="215" t="s">
        <v>426</v>
      </c>
      <c r="H243" s="216">
        <v>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39</v>
      </c>
      <c r="O243" s="88"/>
      <c r="P243" s="222">
        <f>O243*H243</f>
        <v>0</v>
      </c>
      <c r="Q243" s="222">
        <v>9.0000000000000006E-05</v>
      </c>
      <c r="R243" s="222">
        <f>Q243*H243</f>
        <v>9.0000000000000006E-05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343</v>
      </c>
      <c r="AT243" s="224" t="s">
        <v>139</v>
      </c>
      <c r="AU243" s="224" t="s">
        <v>144</v>
      </c>
      <c r="AY243" s="14" t="s">
        <v>135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144</v>
      </c>
      <c r="BK243" s="225">
        <f>ROUND(I243*H243,2)</f>
        <v>0</v>
      </c>
      <c r="BL243" s="14" t="s">
        <v>343</v>
      </c>
      <c r="BM243" s="224" t="s">
        <v>513</v>
      </c>
    </row>
    <row r="244" s="2" customFormat="1" ht="24.15" customHeight="1">
      <c r="A244" s="35"/>
      <c r="B244" s="36"/>
      <c r="C244" s="226" t="s">
        <v>514</v>
      </c>
      <c r="D244" s="226" t="s">
        <v>147</v>
      </c>
      <c r="E244" s="227" t="s">
        <v>515</v>
      </c>
      <c r="F244" s="228" t="s">
        <v>516</v>
      </c>
      <c r="G244" s="229" t="s">
        <v>155</v>
      </c>
      <c r="H244" s="230">
        <v>1</v>
      </c>
      <c r="I244" s="231"/>
      <c r="J244" s="232">
        <f>ROUND(I244*H244,2)</f>
        <v>0</v>
      </c>
      <c r="K244" s="233"/>
      <c r="L244" s="234"/>
      <c r="M244" s="235" t="s">
        <v>1</v>
      </c>
      <c r="N244" s="236" t="s">
        <v>39</v>
      </c>
      <c r="O244" s="88"/>
      <c r="P244" s="222">
        <f>O244*H244</f>
        <v>0</v>
      </c>
      <c r="Q244" s="222">
        <v>0.00059000000000000003</v>
      </c>
      <c r="R244" s="222">
        <f>Q244*H244</f>
        <v>0.00059000000000000003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146</v>
      </c>
      <c r="AT244" s="224" t="s">
        <v>147</v>
      </c>
      <c r="AU244" s="224" t="s">
        <v>144</v>
      </c>
      <c r="AY244" s="14" t="s">
        <v>135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144</v>
      </c>
      <c r="BK244" s="225">
        <f>ROUND(I244*H244,2)</f>
        <v>0</v>
      </c>
      <c r="BL244" s="14" t="s">
        <v>343</v>
      </c>
      <c r="BM244" s="224" t="s">
        <v>517</v>
      </c>
    </row>
    <row r="245" s="2" customFormat="1" ht="24.15" customHeight="1">
      <c r="A245" s="35"/>
      <c r="B245" s="36"/>
      <c r="C245" s="212" t="s">
        <v>518</v>
      </c>
      <c r="D245" s="212" t="s">
        <v>139</v>
      </c>
      <c r="E245" s="213" t="s">
        <v>519</v>
      </c>
      <c r="F245" s="214" t="s">
        <v>520</v>
      </c>
      <c r="G245" s="215" t="s">
        <v>142</v>
      </c>
      <c r="H245" s="216">
        <v>0.0030000000000000001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343</v>
      </c>
      <c r="AT245" s="224" t="s">
        <v>139</v>
      </c>
      <c r="AU245" s="224" t="s">
        <v>144</v>
      </c>
      <c r="AY245" s="14" t="s">
        <v>135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144</v>
      </c>
      <c r="BK245" s="225">
        <f>ROUND(I245*H245,2)</f>
        <v>0</v>
      </c>
      <c r="BL245" s="14" t="s">
        <v>343</v>
      </c>
      <c r="BM245" s="224" t="s">
        <v>521</v>
      </c>
    </row>
    <row r="246" s="2" customFormat="1" ht="24.15" customHeight="1">
      <c r="A246" s="35"/>
      <c r="B246" s="36"/>
      <c r="C246" s="212" t="s">
        <v>522</v>
      </c>
      <c r="D246" s="212" t="s">
        <v>139</v>
      </c>
      <c r="E246" s="213" t="s">
        <v>523</v>
      </c>
      <c r="F246" s="214" t="s">
        <v>524</v>
      </c>
      <c r="G246" s="215" t="s">
        <v>142</v>
      </c>
      <c r="H246" s="216">
        <v>0.0030000000000000001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343</v>
      </c>
      <c r="AT246" s="224" t="s">
        <v>139</v>
      </c>
      <c r="AU246" s="224" t="s">
        <v>144</v>
      </c>
      <c r="AY246" s="14" t="s">
        <v>135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144</v>
      </c>
      <c r="BK246" s="225">
        <f>ROUND(I246*H246,2)</f>
        <v>0</v>
      </c>
      <c r="BL246" s="14" t="s">
        <v>343</v>
      </c>
      <c r="BM246" s="224" t="s">
        <v>525</v>
      </c>
    </row>
    <row r="247" s="2" customFormat="1" ht="24.15" customHeight="1">
      <c r="A247" s="35"/>
      <c r="B247" s="36"/>
      <c r="C247" s="212" t="s">
        <v>526</v>
      </c>
      <c r="D247" s="212" t="s">
        <v>139</v>
      </c>
      <c r="E247" s="213" t="s">
        <v>527</v>
      </c>
      <c r="F247" s="214" t="s">
        <v>528</v>
      </c>
      <c r="G247" s="215" t="s">
        <v>142</v>
      </c>
      <c r="H247" s="216">
        <v>0.0030000000000000001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343</v>
      </c>
      <c r="AT247" s="224" t="s">
        <v>139</v>
      </c>
      <c r="AU247" s="224" t="s">
        <v>144</v>
      </c>
      <c r="AY247" s="14" t="s">
        <v>135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144</v>
      </c>
      <c r="BK247" s="225">
        <f>ROUND(I247*H247,2)</f>
        <v>0</v>
      </c>
      <c r="BL247" s="14" t="s">
        <v>343</v>
      </c>
      <c r="BM247" s="224" t="s">
        <v>529</v>
      </c>
    </row>
    <row r="248" s="12" customFormat="1" ht="22.8" customHeight="1">
      <c r="A248" s="12"/>
      <c r="B248" s="196"/>
      <c r="C248" s="197"/>
      <c r="D248" s="198" t="s">
        <v>72</v>
      </c>
      <c r="E248" s="210" t="s">
        <v>530</v>
      </c>
      <c r="F248" s="210" t="s">
        <v>531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SUM(P249:P280)</f>
        <v>0</v>
      </c>
      <c r="Q248" s="204"/>
      <c r="R248" s="205">
        <f>SUM(R249:R280)</f>
        <v>0.20787</v>
      </c>
      <c r="S248" s="204"/>
      <c r="T248" s="206">
        <f>SUM(T249:T280)</f>
        <v>0.36068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144</v>
      </c>
      <c r="AT248" s="208" t="s">
        <v>72</v>
      </c>
      <c r="AU248" s="208" t="s">
        <v>81</v>
      </c>
      <c r="AY248" s="207" t="s">
        <v>135</v>
      </c>
      <c r="BK248" s="209">
        <f>SUM(BK249:BK280)</f>
        <v>0</v>
      </c>
    </row>
    <row r="249" s="2" customFormat="1" ht="16.5" customHeight="1">
      <c r="A249" s="35"/>
      <c r="B249" s="36"/>
      <c r="C249" s="212" t="s">
        <v>532</v>
      </c>
      <c r="D249" s="212" t="s">
        <v>139</v>
      </c>
      <c r="E249" s="213" t="s">
        <v>533</v>
      </c>
      <c r="F249" s="214" t="s">
        <v>534</v>
      </c>
      <c r="G249" s="215" t="s">
        <v>426</v>
      </c>
      <c r="H249" s="216">
        <v>1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0</v>
      </c>
      <c r="R249" s="222">
        <f>Q249*H249</f>
        <v>0</v>
      </c>
      <c r="S249" s="222">
        <v>0.01933</v>
      </c>
      <c r="T249" s="223">
        <f>S249*H249</f>
        <v>0.01933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343</v>
      </c>
      <c r="AT249" s="224" t="s">
        <v>139</v>
      </c>
      <c r="AU249" s="224" t="s">
        <v>144</v>
      </c>
      <c r="AY249" s="14" t="s">
        <v>135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144</v>
      </c>
      <c r="BK249" s="225">
        <f>ROUND(I249*H249,2)</f>
        <v>0</v>
      </c>
      <c r="BL249" s="14" t="s">
        <v>343</v>
      </c>
      <c r="BM249" s="224" t="s">
        <v>535</v>
      </c>
    </row>
    <row r="250" s="2" customFormat="1" ht="16.5" customHeight="1">
      <c r="A250" s="35"/>
      <c r="B250" s="36"/>
      <c r="C250" s="212" t="s">
        <v>536</v>
      </c>
      <c r="D250" s="212" t="s">
        <v>139</v>
      </c>
      <c r="E250" s="213" t="s">
        <v>537</v>
      </c>
      <c r="F250" s="214" t="s">
        <v>538</v>
      </c>
      <c r="G250" s="215" t="s">
        <v>155</v>
      </c>
      <c r="H250" s="216">
        <v>1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39</v>
      </c>
      <c r="O250" s="88"/>
      <c r="P250" s="222">
        <f>O250*H250</f>
        <v>0</v>
      </c>
      <c r="Q250" s="222">
        <v>0.00183</v>
      </c>
      <c r="R250" s="222">
        <f>Q250*H250</f>
        <v>0.00183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343</v>
      </c>
      <c r="AT250" s="224" t="s">
        <v>139</v>
      </c>
      <c r="AU250" s="224" t="s">
        <v>144</v>
      </c>
      <c r="AY250" s="14" t="s">
        <v>135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144</v>
      </c>
      <c r="BK250" s="225">
        <f>ROUND(I250*H250,2)</f>
        <v>0</v>
      </c>
      <c r="BL250" s="14" t="s">
        <v>343</v>
      </c>
      <c r="BM250" s="224" t="s">
        <v>539</v>
      </c>
    </row>
    <row r="251" s="2" customFormat="1" ht="33" customHeight="1">
      <c r="A251" s="35"/>
      <c r="B251" s="36"/>
      <c r="C251" s="226" t="s">
        <v>540</v>
      </c>
      <c r="D251" s="226" t="s">
        <v>147</v>
      </c>
      <c r="E251" s="227" t="s">
        <v>541</v>
      </c>
      <c r="F251" s="228" t="s">
        <v>542</v>
      </c>
      <c r="G251" s="229" t="s">
        <v>155</v>
      </c>
      <c r="H251" s="230">
        <v>1</v>
      </c>
      <c r="I251" s="231"/>
      <c r="J251" s="232">
        <f>ROUND(I251*H251,2)</f>
        <v>0</v>
      </c>
      <c r="K251" s="233"/>
      <c r="L251" s="234"/>
      <c r="M251" s="235" t="s">
        <v>1</v>
      </c>
      <c r="N251" s="236" t="s">
        <v>39</v>
      </c>
      <c r="O251" s="88"/>
      <c r="P251" s="222">
        <f>O251*H251</f>
        <v>0</v>
      </c>
      <c r="Q251" s="222">
        <v>0.025999999999999999</v>
      </c>
      <c r="R251" s="222">
        <f>Q251*H251</f>
        <v>0.025999999999999999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146</v>
      </c>
      <c r="AT251" s="224" t="s">
        <v>147</v>
      </c>
      <c r="AU251" s="224" t="s">
        <v>144</v>
      </c>
      <c r="AY251" s="14" t="s">
        <v>135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144</v>
      </c>
      <c r="BK251" s="225">
        <f>ROUND(I251*H251,2)</f>
        <v>0</v>
      </c>
      <c r="BL251" s="14" t="s">
        <v>343</v>
      </c>
      <c r="BM251" s="224" t="s">
        <v>543</v>
      </c>
    </row>
    <row r="252" s="2" customFormat="1" ht="16.5" customHeight="1">
      <c r="A252" s="35"/>
      <c r="B252" s="36"/>
      <c r="C252" s="226" t="s">
        <v>544</v>
      </c>
      <c r="D252" s="226" t="s">
        <v>147</v>
      </c>
      <c r="E252" s="227" t="s">
        <v>545</v>
      </c>
      <c r="F252" s="228" t="s">
        <v>546</v>
      </c>
      <c r="G252" s="229" t="s">
        <v>155</v>
      </c>
      <c r="H252" s="230">
        <v>1</v>
      </c>
      <c r="I252" s="231"/>
      <c r="J252" s="232">
        <f>ROUND(I252*H252,2)</f>
        <v>0</v>
      </c>
      <c r="K252" s="233"/>
      <c r="L252" s="234"/>
      <c r="M252" s="235" t="s">
        <v>1</v>
      </c>
      <c r="N252" s="236" t="s">
        <v>39</v>
      </c>
      <c r="O252" s="88"/>
      <c r="P252" s="222">
        <f>O252*H252</f>
        <v>0</v>
      </c>
      <c r="Q252" s="222">
        <v>0.00125</v>
      </c>
      <c r="R252" s="222">
        <f>Q252*H252</f>
        <v>0.00125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146</v>
      </c>
      <c r="AT252" s="224" t="s">
        <v>147</v>
      </c>
      <c r="AU252" s="224" t="s">
        <v>144</v>
      </c>
      <c r="AY252" s="14" t="s">
        <v>135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144</v>
      </c>
      <c r="BK252" s="225">
        <f>ROUND(I252*H252,2)</f>
        <v>0</v>
      </c>
      <c r="BL252" s="14" t="s">
        <v>343</v>
      </c>
      <c r="BM252" s="224" t="s">
        <v>547</v>
      </c>
    </row>
    <row r="253" s="2" customFormat="1" ht="16.5" customHeight="1">
      <c r="A253" s="35"/>
      <c r="B253" s="36"/>
      <c r="C253" s="212" t="s">
        <v>548</v>
      </c>
      <c r="D253" s="212" t="s">
        <v>139</v>
      </c>
      <c r="E253" s="213" t="s">
        <v>549</v>
      </c>
      <c r="F253" s="214" t="s">
        <v>550</v>
      </c>
      <c r="G253" s="215" t="s">
        <v>426</v>
      </c>
      <c r="H253" s="216">
        <v>2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</v>
      </c>
      <c r="R253" s="222">
        <f>Q253*H253</f>
        <v>0</v>
      </c>
      <c r="S253" s="222">
        <v>0.019460000000000002</v>
      </c>
      <c r="T253" s="223">
        <f>S253*H253</f>
        <v>0.038920000000000003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343</v>
      </c>
      <c r="AT253" s="224" t="s">
        <v>139</v>
      </c>
      <c r="AU253" s="224" t="s">
        <v>144</v>
      </c>
      <c r="AY253" s="14" t="s">
        <v>135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144</v>
      </c>
      <c r="BK253" s="225">
        <f>ROUND(I253*H253,2)</f>
        <v>0</v>
      </c>
      <c r="BL253" s="14" t="s">
        <v>343</v>
      </c>
      <c r="BM253" s="224" t="s">
        <v>551</v>
      </c>
    </row>
    <row r="254" s="2" customFormat="1" ht="24.15" customHeight="1">
      <c r="A254" s="35"/>
      <c r="B254" s="36"/>
      <c r="C254" s="212" t="s">
        <v>552</v>
      </c>
      <c r="D254" s="212" t="s">
        <v>139</v>
      </c>
      <c r="E254" s="213" t="s">
        <v>553</v>
      </c>
      <c r="F254" s="214" t="s">
        <v>554</v>
      </c>
      <c r="G254" s="215" t="s">
        <v>426</v>
      </c>
      <c r="H254" s="216">
        <v>1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39</v>
      </c>
      <c r="O254" s="88"/>
      <c r="P254" s="222">
        <f>O254*H254</f>
        <v>0</v>
      </c>
      <c r="Q254" s="222">
        <v>0.016469999999999999</v>
      </c>
      <c r="R254" s="222">
        <f>Q254*H254</f>
        <v>0.016469999999999999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343</v>
      </c>
      <c r="AT254" s="224" t="s">
        <v>139</v>
      </c>
      <c r="AU254" s="224" t="s">
        <v>144</v>
      </c>
      <c r="AY254" s="14" t="s">
        <v>135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144</v>
      </c>
      <c r="BK254" s="225">
        <f>ROUND(I254*H254,2)</f>
        <v>0</v>
      </c>
      <c r="BL254" s="14" t="s">
        <v>343</v>
      </c>
      <c r="BM254" s="224" t="s">
        <v>555</v>
      </c>
    </row>
    <row r="255" s="2" customFormat="1" ht="16.5" customHeight="1">
      <c r="A255" s="35"/>
      <c r="B255" s="36"/>
      <c r="C255" s="212" t="s">
        <v>556</v>
      </c>
      <c r="D255" s="212" t="s">
        <v>139</v>
      </c>
      <c r="E255" s="213" t="s">
        <v>557</v>
      </c>
      <c r="F255" s="214" t="s">
        <v>558</v>
      </c>
      <c r="G255" s="215" t="s">
        <v>426</v>
      </c>
      <c r="H255" s="216">
        <v>1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0.032899999999999999</v>
      </c>
      <c r="T255" s="223">
        <f>S255*H255</f>
        <v>0.032899999999999999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343</v>
      </c>
      <c r="AT255" s="224" t="s">
        <v>139</v>
      </c>
      <c r="AU255" s="224" t="s">
        <v>144</v>
      </c>
      <c r="AY255" s="14" t="s">
        <v>135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144</v>
      </c>
      <c r="BK255" s="225">
        <f>ROUND(I255*H255,2)</f>
        <v>0</v>
      </c>
      <c r="BL255" s="14" t="s">
        <v>343</v>
      </c>
      <c r="BM255" s="224" t="s">
        <v>559</v>
      </c>
    </row>
    <row r="256" s="2" customFormat="1" ht="21.75" customHeight="1">
      <c r="A256" s="35"/>
      <c r="B256" s="36"/>
      <c r="C256" s="212" t="s">
        <v>560</v>
      </c>
      <c r="D256" s="212" t="s">
        <v>139</v>
      </c>
      <c r="E256" s="213" t="s">
        <v>561</v>
      </c>
      <c r="F256" s="214" t="s">
        <v>562</v>
      </c>
      <c r="G256" s="215" t="s">
        <v>426</v>
      </c>
      <c r="H256" s="216">
        <v>1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0.016559999999999998</v>
      </c>
      <c r="R256" s="222">
        <f>Q256*H256</f>
        <v>0.016559999999999998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343</v>
      </c>
      <c r="AT256" s="224" t="s">
        <v>139</v>
      </c>
      <c r="AU256" s="224" t="s">
        <v>144</v>
      </c>
      <c r="AY256" s="14" t="s">
        <v>135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144</v>
      </c>
      <c r="BK256" s="225">
        <f>ROUND(I256*H256,2)</f>
        <v>0</v>
      </c>
      <c r="BL256" s="14" t="s">
        <v>343</v>
      </c>
      <c r="BM256" s="224" t="s">
        <v>563</v>
      </c>
    </row>
    <row r="257" s="2" customFormat="1" ht="37.8" customHeight="1">
      <c r="A257" s="35"/>
      <c r="B257" s="36"/>
      <c r="C257" s="212" t="s">
        <v>564</v>
      </c>
      <c r="D257" s="212" t="s">
        <v>139</v>
      </c>
      <c r="E257" s="213" t="s">
        <v>565</v>
      </c>
      <c r="F257" s="214" t="s">
        <v>566</v>
      </c>
      <c r="G257" s="215" t="s">
        <v>426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0.0654</v>
      </c>
      <c r="R257" s="222">
        <f>Q257*H257</f>
        <v>0.0654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343</v>
      </c>
      <c r="AT257" s="224" t="s">
        <v>139</v>
      </c>
      <c r="AU257" s="224" t="s">
        <v>144</v>
      </c>
      <c r="AY257" s="14" t="s">
        <v>135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144</v>
      </c>
      <c r="BK257" s="225">
        <f>ROUND(I257*H257,2)</f>
        <v>0</v>
      </c>
      <c r="BL257" s="14" t="s">
        <v>343</v>
      </c>
      <c r="BM257" s="224" t="s">
        <v>567</v>
      </c>
    </row>
    <row r="258" s="2" customFormat="1" ht="24.15" customHeight="1">
      <c r="A258" s="35"/>
      <c r="B258" s="36"/>
      <c r="C258" s="212" t="s">
        <v>568</v>
      </c>
      <c r="D258" s="212" t="s">
        <v>139</v>
      </c>
      <c r="E258" s="213" t="s">
        <v>569</v>
      </c>
      <c r="F258" s="214" t="s">
        <v>570</v>
      </c>
      <c r="G258" s="215" t="s">
        <v>426</v>
      </c>
      <c r="H258" s="216">
        <v>1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39</v>
      </c>
      <c r="O258" s="88"/>
      <c r="P258" s="222">
        <f>O258*H258</f>
        <v>0</v>
      </c>
      <c r="Q258" s="222">
        <v>0</v>
      </c>
      <c r="R258" s="222">
        <f>Q258*H258</f>
        <v>0</v>
      </c>
      <c r="S258" s="222">
        <v>0.017299999999999999</v>
      </c>
      <c r="T258" s="223">
        <f>S258*H258</f>
        <v>0.017299999999999999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343</v>
      </c>
      <c r="AT258" s="224" t="s">
        <v>139</v>
      </c>
      <c r="AU258" s="224" t="s">
        <v>144</v>
      </c>
      <c r="AY258" s="14" t="s">
        <v>135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144</v>
      </c>
      <c r="BK258" s="225">
        <f>ROUND(I258*H258,2)</f>
        <v>0</v>
      </c>
      <c r="BL258" s="14" t="s">
        <v>343</v>
      </c>
      <c r="BM258" s="224" t="s">
        <v>571</v>
      </c>
    </row>
    <row r="259" s="2" customFormat="1" ht="24.15" customHeight="1">
      <c r="A259" s="35"/>
      <c r="B259" s="36"/>
      <c r="C259" s="212" t="s">
        <v>572</v>
      </c>
      <c r="D259" s="212" t="s">
        <v>139</v>
      </c>
      <c r="E259" s="213" t="s">
        <v>573</v>
      </c>
      <c r="F259" s="214" t="s">
        <v>574</v>
      </c>
      <c r="G259" s="215" t="s">
        <v>426</v>
      </c>
      <c r="H259" s="216">
        <v>1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39</v>
      </c>
      <c r="O259" s="88"/>
      <c r="P259" s="222">
        <f>O259*H259</f>
        <v>0</v>
      </c>
      <c r="Q259" s="222">
        <v>0</v>
      </c>
      <c r="R259" s="222">
        <f>Q259*H259</f>
        <v>0</v>
      </c>
      <c r="S259" s="222">
        <v>0.022800000000000001</v>
      </c>
      <c r="T259" s="223">
        <f>S259*H259</f>
        <v>0.022800000000000001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343</v>
      </c>
      <c r="AT259" s="224" t="s">
        <v>139</v>
      </c>
      <c r="AU259" s="224" t="s">
        <v>144</v>
      </c>
      <c r="AY259" s="14" t="s">
        <v>135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144</v>
      </c>
      <c r="BK259" s="225">
        <f>ROUND(I259*H259,2)</f>
        <v>0</v>
      </c>
      <c r="BL259" s="14" t="s">
        <v>343</v>
      </c>
      <c r="BM259" s="224" t="s">
        <v>575</v>
      </c>
    </row>
    <row r="260" s="2" customFormat="1" ht="16.5" customHeight="1">
      <c r="A260" s="35"/>
      <c r="B260" s="36"/>
      <c r="C260" s="212" t="s">
        <v>576</v>
      </c>
      <c r="D260" s="212" t="s">
        <v>139</v>
      </c>
      <c r="E260" s="213" t="s">
        <v>577</v>
      </c>
      <c r="F260" s="214" t="s">
        <v>578</v>
      </c>
      <c r="G260" s="215" t="s">
        <v>426</v>
      </c>
      <c r="H260" s="216">
        <v>1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39</v>
      </c>
      <c r="O260" s="88"/>
      <c r="P260" s="222">
        <f>O260*H260</f>
        <v>0</v>
      </c>
      <c r="Q260" s="222">
        <v>0</v>
      </c>
      <c r="R260" s="222">
        <f>Q260*H260</f>
        <v>0</v>
      </c>
      <c r="S260" s="222">
        <v>0.155</v>
      </c>
      <c r="T260" s="223">
        <f>S260*H260</f>
        <v>0.155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343</v>
      </c>
      <c r="AT260" s="224" t="s">
        <v>139</v>
      </c>
      <c r="AU260" s="224" t="s">
        <v>144</v>
      </c>
      <c r="AY260" s="14" t="s">
        <v>135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144</v>
      </c>
      <c r="BK260" s="225">
        <f>ROUND(I260*H260,2)</f>
        <v>0</v>
      </c>
      <c r="BL260" s="14" t="s">
        <v>343</v>
      </c>
      <c r="BM260" s="224" t="s">
        <v>579</v>
      </c>
    </row>
    <row r="261" s="2" customFormat="1" ht="24.15" customHeight="1">
      <c r="A261" s="35"/>
      <c r="B261" s="36"/>
      <c r="C261" s="212" t="s">
        <v>580</v>
      </c>
      <c r="D261" s="212" t="s">
        <v>139</v>
      </c>
      <c r="E261" s="213" t="s">
        <v>581</v>
      </c>
      <c r="F261" s="214" t="s">
        <v>582</v>
      </c>
      <c r="G261" s="215" t="s">
        <v>426</v>
      </c>
      <c r="H261" s="216">
        <v>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0.010659999999999999</v>
      </c>
      <c r="R261" s="222">
        <f>Q261*H261</f>
        <v>0.010659999999999999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343</v>
      </c>
      <c r="AT261" s="224" t="s">
        <v>139</v>
      </c>
      <c r="AU261" s="224" t="s">
        <v>144</v>
      </c>
      <c r="AY261" s="14" t="s">
        <v>135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144</v>
      </c>
      <c r="BK261" s="225">
        <f>ROUND(I261*H261,2)</f>
        <v>0</v>
      </c>
      <c r="BL261" s="14" t="s">
        <v>343</v>
      </c>
      <c r="BM261" s="224" t="s">
        <v>583</v>
      </c>
    </row>
    <row r="262" s="2" customFormat="1" ht="24.15" customHeight="1">
      <c r="A262" s="35"/>
      <c r="B262" s="36"/>
      <c r="C262" s="212" t="s">
        <v>584</v>
      </c>
      <c r="D262" s="212" t="s">
        <v>139</v>
      </c>
      <c r="E262" s="213" t="s">
        <v>585</v>
      </c>
      <c r="F262" s="214" t="s">
        <v>586</v>
      </c>
      <c r="G262" s="215" t="s">
        <v>426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0.0058500000000000002</v>
      </c>
      <c r="R262" s="222">
        <f>Q262*H262</f>
        <v>0.0058500000000000002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343</v>
      </c>
      <c r="AT262" s="224" t="s">
        <v>139</v>
      </c>
      <c r="AU262" s="224" t="s">
        <v>144</v>
      </c>
      <c r="AY262" s="14" t="s">
        <v>135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144</v>
      </c>
      <c r="BK262" s="225">
        <f>ROUND(I262*H262,2)</f>
        <v>0</v>
      </c>
      <c r="BL262" s="14" t="s">
        <v>343</v>
      </c>
      <c r="BM262" s="224" t="s">
        <v>587</v>
      </c>
    </row>
    <row r="263" s="2" customFormat="1" ht="16.5" customHeight="1">
      <c r="A263" s="35"/>
      <c r="B263" s="36"/>
      <c r="C263" s="226" t="s">
        <v>588</v>
      </c>
      <c r="D263" s="226" t="s">
        <v>147</v>
      </c>
      <c r="E263" s="227" t="s">
        <v>589</v>
      </c>
      <c r="F263" s="228" t="s">
        <v>590</v>
      </c>
      <c r="G263" s="229" t="s">
        <v>155</v>
      </c>
      <c r="H263" s="230">
        <v>1</v>
      </c>
      <c r="I263" s="231"/>
      <c r="J263" s="232">
        <f>ROUND(I263*H263,2)</f>
        <v>0</v>
      </c>
      <c r="K263" s="233"/>
      <c r="L263" s="234"/>
      <c r="M263" s="235" t="s">
        <v>1</v>
      </c>
      <c r="N263" s="236" t="s">
        <v>39</v>
      </c>
      <c r="O263" s="88"/>
      <c r="P263" s="222">
        <f>O263*H263</f>
        <v>0</v>
      </c>
      <c r="Q263" s="222">
        <v>0.055</v>
      </c>
      <c r="R263" s="222">
        <f>Q263*H263</f>
        <v>0.055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146</v>
      </c>
      <c r="AT263" s="224" t="s">
        <v>147</v>
      </c>
      <c r="AU263" s="224" t="s">
        <v>144</v>
      </c>
      <c r="AY263" s="14" t="s">
        <v>135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144</v>
      </c>
      <c r="BK263" s="225">
        <f>ROUND(I263*H263,2)</f>
        <v>0</v>
      </c>
      <c r="BL263" s="14" t="s">
        <v>343</v>
      </c>
      <c r="BM263" s="224" t="s">
        <v>591</v>
      </c>
    </row>
    <row r="264" s="2" customFormat="1" ht="33" customHeight="1">
      <c r="A264" s="35"/>
      <c r="B264" s="36"/>
      <c r="C264" s="226" t="s">
        <v>592</v>
      </c>
      <c r="D264" s="226" t="s">
        <v>147</v>
      </c>
      <c r="E264" s="227" t="s">
        <v>593</v>
      </c>
      <c r="F264" s="228" t="s">
        <v>594</v>
      </c>
      <c r="G264" s="229" t="s">
        <v>155</v>
      </c>
      <c r="H264" s="230">
        <v>1</v>
      </c>
      <c r="I264" s="231"/>
      <c r="J264" s="232">
        <f>ROUND(I264*H264,2)</f>
        <v>0</v>
      </c>
      <c r="K264" s="233"/>
      <c r="L264" s="234"/>
      <c r="M264" s="235" t="s">
        <v>1</v>
      </c>
      <c r="N264" s="236" t="s">
        <v>39</v>
      </c>
      <c r="O264" s="88"/>
      <c r="P264" s="222">
        <f>O264*H264</f>
        <v>0</v>
      </c>
      <c r="Q264" s="222">
        <v>0.00080000000000000004</v>
      </c>
      <c r="R264" s="222">
        <f>Q264*H264</f>
        <v>0.00080000000000000004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146</v>
      </c>
      <c r="AT264" s="224" t="s">
        <v>147</v>
      </c>
      <c r="AU264" s="224" t="s">
        <v>144</v>
      </c>
      <c r="AY264" s="14" t="s">
        <v>135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144</v>
      </c>
      <c r="BK264" s="225">
        <f>ROUND(I264*H264,2)</f>
        <v>0</v>
      </c>
      <c r="BL264" s="14" t="s">
        <v>343</v>
      </c>
      <c r="BM264" s="224" t="s">
        <v>595</v>
      </c>
    </row>
    <row r="265" s="2" customFormat="1" ht="33" customHeight="1">
      <c r="A265" s="35"/>
      <c r="B265" s="36"/>
      <c r="C265" s="226" t="s">
        <v>596</v>
      </c>
      <c r="D265" s="226" t="s">
        <v>147</v>
      </c>
      <c r="E265" s="227" t="s">
        <v>597</v>
      </c>
      <c r="F265" s="228" t="s">
        <v>598</v>
      </c>
      <c r="G265" s="229" t="s">
        <v>155</v>
      </c>
      <c r="H265" s="230">
        <v>1</v>
      </c>
      <c r="I265" s="231"/>
      <c r="J265" s="232">
        <f>ROUND(I265*H265,2)</f>
        <v>0</v>
      </c>
      <c r="K265" s="233"/>
      <c r="L265" s="234"/>
      <c r="M265" s="235" t="s">
        <v>1</v>
      </c>
      <c r="N265" s="236" t="s">
        <v>39</v>
      </c>
      <c r="O265" s="88"/>
      <c r="P265" s="222">
        <f>O265*H265</f>
        <v>0</v>
      </c>
      <c r="Q265" s="222">
        <v>0.00080000000000000004</v>
      </c>
      <c r="R265" s="222">
        <f>Q265*H265</f>
        <v>0.00080000000000000004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146</v>
      </c>
      <c r="AT265" s="224" t="s">
        <v>147</v>
      </c>
      <c r="AU265" s="224" t="s">
        <v>144</v>
      </c>
      <c r="AY265" s="14" t="s">
        <v>135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144</v>
      </c>
      <c r="BK265" s="225">
        <f>ROUND(I265*H265,2)</f>
        <v>0</v>
      </c>
      <c r="BL265" s="14" t="s">
        <v>343</v>
      </c>
      <c r="BM265" s="224" t="s">
        <v>599</v>
      </c>
    </row>
    <row r="266" s="2" customFormat="1" ht="16.5" customHeight="1">
      <c r="A266" s="35"/>
      <c r="B266" s="36"/>
      <c r="C266" s="212" t="s">
        <v>600</v>
      </c>
      <c r="D266" s="212" t="s">
        <v>139</v>
      </c>
      <c r="E266" s="213" t="s">
        <v>601</v>
      </c>
      <c r="F266" s="214" t="s">
        <v>602</v>
      </c>
      <c r="G266" s="215" t="s">
        <v>426</v>
      </c>
      <c r="H266" s="216">
        <v>1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39</v>
      </c>
      <c r="O266" s="88"/>
      <c r="P266" s="222">
        <f>O266*H266</f>
        <v>0</v>
      </c>
      <c r="Q266" s="222">
        <v>0</v>
      </c>
      <c r="R266" s="222">
        <f>Q266*H266</f>
        <v>0</v>
      </c>
      <c r="S266" s="222">
        <v>0.067000000000000004</v>
      </c>
      <c r="T266" s="223">
        <f>S266*H266</f>
        <v>0.067000000000000004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343</v>
      </c>
      <c r="AT266" s="224" t="s">
        <v>139</v>
      </c>
      <c r="AU266" s="224" t="s">
        <v>144</v>
      </c>
      <c r="AY266" s="14" t="s">
        <v>135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144</v>
      </c>
      <c r="BK266" s="225">
        <f>ROUND(I266*H266,2)</f>
        <v>0</v>
      </c>
      <c r="BL266" s="14" t="s">
        <v>343</v>
      </c>
      <c r="BM266" s="224" t="s">
        <v>603</v>
      </c>
    </row>
    <row r="267" s="2" customFormat="1" ht="16.5" customHeight="1">
      <c r="A267" s="35"/>
      <c r="B267" s="36"/>
      <c r="C267" s="212" t="s">
        <v>604</v>
      </c>
      <c r="D267" s="212" t="s">
        <v>139</v>
      </c>
      <c r="E267" s="213" t="s">
        <v>605</v>
      </c>
      <c r="F267" s="214" t="s">
        <v>606</v>
      </c>
      <c r="G267" s="215" t="s">
        <v>155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0.00048999999999999998</v>
      </c>
      <c r="T267" s="223">
        <f>S267*H267</f>
        <v>0.00048999999999999998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343</v>
      </c>
      <c r="AT267" s="224" t="s">
        <v>139</v>
      </c>
      <c r="AU267" s="224" t="s">
        <v>144</v>
      </c>
      <c r="AY267" s="14" t="s">
        <v>135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144</v>
      </c>
      <c r="BK267" s="225">
        <f>ROUND(I267*H267,2)</f>
        <v>0</v>
      </c>
      <c r="BL267" s="14" t="s">
        <v>343</v>
      </c>
      <c r="BM267" s="224" t="s">
        <v>607</v>
      </c>
    </row>
    <row r="268" s="2" customFormat="1" ht="16.5" customHeight="1">
      <c r="A268" s="35"/>
      <c r="B268" s="36"/>
      <c r="C268" s="212" t="s">
        <v>608</v>
      </c>
      <c r="D268" s="212" t="s">
        <v>139</v>
      </c>
      <c r="E268" s="213" t="s">
        <v>609</v>
      </c>
      <c r="F268" s="214" t="s">
        <v>610</v>
      </c>
      <c r="G268" s="215" t="s">
        <v>155</v>
      </c>
      <c r="H268" s="216">
        <v>2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0.00109</v>
      </c>
      <c r="R268" s="222">
        <f>Q268*H268</f>
        <v>0.0021800000000000001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343</v>
      </c>
      <c r="AT268" s="224" t="s">
        <v>139</v>
      </c>
      <c r="AU268" s="224" t="s">
        <v>144</v>
      </c>
      <c r="AY268" s="14" t="s">
        <v>135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144</v>
      </c>
      <c r="BK268" s="225">
        <f>ROUND(I268*H268,2)</f>
        <v>0</v>
      </c>
      <c r="BL268" s="14" t="s">
        <v>343</v>
      </c>
      <c r="BM268" s="224" t="s">
        <v>611</v>
      </c>
    </row>
    <row r="269" s="2" customFormat="1" ht="16.5" customHeight="1">
      <c r="A269" s="35"/>
      <c r="B269" s="36"/>
      <c r="C269" s="212" t="s">
        <v>612</v>
      </c>
      <c r="D269" s="212" t="s">
        <v>139</v>
      </c>
      <c r="E269" s="213" t="s">
        <v>613</v>
      </c>
      <c r="F269" s="214" t="s">
        <v>614</v>
      </c>
      <c r="G269" s="215" t="s">
        <v>426</v>
      </c>
      <c r="H269" s="216">
        <v>1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39</v>
      </c>
      <c r="O269" s="88"/>
      <c r="P269" s="222">
        <f>O269*H269</f>
        <v>0</v>
      </c>
      <c r="Q269" s="222">
        <v>0</v>
      </c>
      <c r="R269" s="222">
        <f>Q269*H269</f>
        <v>0</v>
      </c>
      <c r="S269" s="222">
        <v>0.00156</v>
      </c>
      <c r="T269" s="223">
        <f>S269*H269</f>
        <v>0.00156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343</v>
      </c>
      <c r="AT269" s="224" t="s">
        <v>139</v>
      </c>
      <c r="AU269" s="224" t="s">
        <v>144</v>
      </c>
      <c r="AY269" s="14" t="s">
        <v>135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144</v>
      </c>
      <c r="BK269" s="225">
        <f>ROUND(I269*H269,2)</f>
        <v>0</v>
      </c>
      <c r="BL269" s="14" t="s">
        <v>343</v>
      </c>
      <c r="BM269" s="224" t="s">
        <v>615</v>
      </c>
    </row>
    <row r="270" s="2" customFormat="1" ht="16.5" customHeight="1">
      <c r="A270" s="35"/>
      <c r="B270" s="36"/>
      <c r="C270" s="212" t="s">
        <v>616</v>
      </c>
      <c r="D270" s="212" t="s">
        <v>139</v>
      </c>
      <c r="E270" s="213" t="s">
        <v>617</v>
      </c>
      <c r="F270" s="214" t="s">
        <v>618</v>
      </c>
      <c r="G270" s="215" t="s">
        <v>426</v>
      </c>
      <c r="H270" s="216">
        <v>2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</v>
      </c>
      <c r="R270" s="222">
        <f>Q270*H270</f>
        <v>0</v>
      </c>
      <c r="S270" s="222">
        <v>0.00085999999999999998</v>
      </c>
      <c r="T270" s="223">
        <f>S270*H270</f>
        <v>0.00172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343</v>
      </c>
      <c r="AT270" s="224" t="s">
        <v>139</v>
      </c>
      <c r="AU270" s="224" t="s">
        <v>144</v>
      </c>
      <c r="AY270" s="14" t="s">
        <v>135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144</v>
      </c>
      <c r="BK270" s="225">
        <f>ROUND(I270*H270,2)</f>
        <v>0</v>
      </c>
      <c r="BL270" s="14" t="s">
        <v>343</v>
      </c>
      <c r="BM270" s="224" t="s">
        <v>619</v>
      </c>
    </row>
    <row r="271" s="2" customFormat="1" ht="16.5" customHeight="1">
      <c r="A271" s="35"/>
      <c r="B271" s="36"/>
      <c r="C271" s="212" t="s">
        <v>620</v>
      </c>
      <c r="D271" s="212" t="s">
        <v>139</v>
      </c>
      <c r="E271" s="213" t="s">
        <v>621</v>
      </c>
      <c r="F271" s="214" t="s">
        <v>622</v>
      </c>
      <c r="G271" s="215" t="s">
        <v>426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39</v>
      </c>
      <c r="O271" s="88"/>
      <c r="P271" s="222">
        <f>O271*H271</f>
        <v>0</v>
      </c>
      <c r="Q271" s="222">
        <v>0.0018400000000000001</v>
      </c>
      <c r="R271" s="222">
        <f>Q271*H271</f>
        <v>0.0018400000000000001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343</v>
      </c>
      <c r="AT271" s="224" t="s">
        <v>139</v>
      </c>
      <c r="AU271" s="224" t="s">
        <v>144</v>
      </c>
      <c r="AY271" s="14" t="s">
        <v>135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144</v>
      </c>
      <c r="BK271" s="225">
        <f>ROUND(I271*H271,2)</f>
        <v>0</v>
      </c>
      <c r="BL271" s="14" t="s">
        <v>343</v>
      </c>
      <c r="BM271" s="224" t="s">
        <v>623</v>
      </c>
    </row>
    <row r="272" s="2" customFormat="1" ht="24.15" customHeight="1">
      <c r="A272" s="35"/>
      <c r="B272" s="36"/>
      <c r="C272" s="212" t="s">
        <v>624</v>
      </c>
      <c r="D272" s="212" t="s">
        <v>139</v>
      </c>
      <c r="E272" s="213" t="s">
        <v>625</v>
      </c>
      <c r="F272" s="214" t="s">
        <v>626</v>
      </c>
      <c r="G272" s="215" t="s">
        <v>155</v>
      </c>
      <c r="H272" s="216">
        <v>1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39</v>
      </c>
      <c r="O272" s="88"/>
      <c r="P272" s="222">
        <f>O272*H272</f>
        <v>0</v>
      </c>
      <c r="Q272" s="222">
        <v>0.00012</v>
      </c>
      <c r="R272" s="222">
        <f>Q272*H272</f>
        <v>0.00012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343</v>
      </c>
      <c r="AT272" s="224" t="s">
        <v>139</v>
      </c>
      <c r="AU272" s="224" t="s">
        <v>144</v>
      </c>
      <c r="AY272" s="14" t="s">
        <v>135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144</v>
      </c>
      <c r="BK272" s="225">
        <f>ROUND(I272*H272,2)</f>
        <v>0</v>
      </c>
      <c r="BL272" s="14" t="s">
        <v>343</v>
      </c>
      <c r="BM272" s="224" t="s">
        <v>627</v>
      </c>
    </row>
    <row r="273" s="2" customFormat="1" ht="16.5" customHeight="1">
      <c r="A273" s="35"/>
      <c r="B273" s="36"/>
      <c r="C273" s="226" t="s">
        <v>628</v>
      </c>
      <c r="D273" s="226" t="s">
        <v>147</v>
      </c>
      <c r="E273" s="227" t="s">
        <v>629</v>
      </c>
      <c r="F273" s="228" t="s">
        <v>630</v>
      </c>
      <c r="G273" s="229" t="s">
        <v>155</v>
      </c>
      <c r="H273" s="230">
        <v>1</v>
      </c>
      <c r="I273" s="231"/>
      <c r="J273" s="232">
        <f>ROUND(I273*H273,2)</f>
        <v>0</v>
      </c>
      <c r="K273" s="233"/>
      <c r="L273" s="234"/>
      <c r="M273" s="235" t="s">
        <v>1</v>
      </c>
      <c r="N273" s="236" t="s">
        <v>39</v>
      </c>
      <c r="O273" s="88"/>
      <c r="P273" s="222">
        <f>O273*H273</f>
        <v>0</v>
      </c>
      <c r="Q273" s="222">
        <v>0.0018</v>
      </c>
      <c r="R273" s="222">
        <f>Q273*H273</f>
        <v>0.0018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146</v>
      </c>
      <c r="AT273" s="224" t="s">
        <v>147</v>
      </c>
      <c r="AU273" s="224" t="s">
        <v>144</v>
      </c>
      <c r="AY273" s="14" t="s">
        <v>135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144</v>
      </c>
      <c r="BK273" s="225">
        <f>ROUND(I273*H273,2)</f>
        <v>0</v>
      </c>
      <c r="BL273" s="14" t="s">
        <v>343</v>
      </c>
      <c r="BM273" s="224" t="s">
        <v>631</v>
      </c>
    </row>
    <row r="274" s="2" customFormat="1" ht="16.5" customHeight="1">
      <c r="A274" s="35"/>
      <c r="B274" s="36"/>
      <c r="C274" s="226" t="s">
        <v>632</v>
      </c>
      <c r="D274" s="226" t="s">
        <v>147</v>
      </c>
      <c r="E274" s="227" t="s">
        <v>633</v>
      </c>
      <c r="F274" s="228" t="s">
        <v>634</v>
      </c>
      <c r="G274" s="229" t="s">
        <v>635</v>
      </c>
      <c r="H274" s="230">
        <v>1</v>
      </c>
      <c r="I274" s="231"/>
      <c r="J274" s="232">
        <f>ROUND(I274*H274,2)</f>
        <v>0</v>
      </c>
      <c r="K274" s="233"/>
      <c r="L274" s="234"/>
      <c r="M274" s="235" t="s">
        <v>1</v>
      </c>
      <c r="N274" s="236" t="s">
        <v>39</v>
      </c>
      <c r="O274" s="88"/>
      <c r="P274" s="222">
        <f>O274*H274</f>
        <v>0</v>
      </c>
      <c r="Q274" s="222">
        <v>0.00097999999999999997</v>
      </c>
      <c r="R274" s="222">
        <f>Q274*H274</f>
        <v>0.00097999999999999997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146</v>
      </c>
      <c r="AT274" s="224" t="s">
        <v>147</v>
      </c>
      <c r="AU274" s="224" t="s">
        <v>144</v>
      </c>
      <c r="AY274" s="14" t="s">
        <v>135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144</v>
      </c>
      <c r="BK274" s="225">
        <f>ROUND(I274*H274,2)</f>
        <v>0</v>
      </c>
      <c r="BL274" s="14" t="s">
        <v>343</v>
      </c>
      <c r="BM274" s="224" t="s">
        <v>636</v>
      </c>
    </row>
    <row r="275" s="2" customFormat="1" ht="16.5" customHeight="1">
      <c r="A275" s="35"/>
      <c r="B275" s="36"/>
      <c r="C275" s="212" t="s">
        <v>637</v>
      </c>
      <c r="D275" s="212" t="s">
        <v>139</v>
      </c>
      <c r="E275" s="213" t="s">
        <v>638</v>
      </c>
      <c r="F275" s="214" t="s">
        <v>639</v>
      </c>
      <c r="G275" s="215" t="s">
        <v>155</v>
      </c>
      <c r="H275" s="216">
        <v>3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0.00122</v>
      </c>
      <c r="T275" s="223">
        <f>S275*H275</f>
        <v>0.0036600000000000001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343</v>
      </c>
      <c r="AT275" s="224" t="s">
        <v>139</v>
      </c>
      <c r="AU275" s="224" t="s">
        <v>144</v>
      </c>
      <c r="AY275" s="14" t="s">
        <v>135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144</v>
      </c>
      <c r="BK275" s="225">
        <f>ROUND(I275*H275,2)</f>
        <v>0</v>
      </c>
      <c r="BL275" s="14" t="s">
        <v>343</v>
      </c>
      <c r="BM275" s="224" t="s">
        <v>640</v>
      </c>
    </row>
    <row r="276" s="2" customFormat="1" ht="21.75" customHeight="1">
      <c r="A276" s="35"/>
      <c r="B276" s="36"/>
      <c r="C276" s="212" t="s">
        <v>641</v>
      </c>
      <c r="D276" s="212" t="s">
        <v>139</v>
      </c>
      <c r="E276" s="213" t="s">
        <v>642</v>
      </c>
      <c r="F276" s="214" t="s">
        <v>643</v>
      </c>
      <c r="G276" s="215" t="s">
        <v>155</v>
      </c>
      <c r="H276" s="216">
        <v>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0.00013999999999999999</v>
      </c>
      <c r="R276" s="222">
        <f>Q276*H276</f>
        <v>0.00013999999999999999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343</v>
      </c>
      <c r="AT276" s="224" t="s">
        <v>139</v>
      </c>
      <c r="AU276" s="224" t="s">
        <v>144</v>
      </c>
      <c r="AY276" s="14" t="s">
        <v>135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144</v>
      </c>
      <c r="BK276" s="225">
        <f>ROUND(I276*H276,2)</f>
        <v>0</v>
      </c>
      <c r="BL276" s="14" t="s">
        <v>343</v>
      </c>
      <c r="BM276" s="224" t="s">
        <v>644</v>
      </c>
    </row>
    <row r="277" s="2" customFormat="1" ht="24.15" customHeight="1">
      <c r="A277" s="35"/>
      <c r="B277" s="36"/>
      <c r="C277" s="226" t="s">
        <v>645</v>
      </c>
      <c r="D277" s="226" t="s">
        <v>147</v>
      </c>
      <c r="E277" s="227" t="s">
        <v>646</v>
      </c>
      <c r="F277" s="228" t="s">
        <v>647</v>
      </c>
      <c r="G277" s="229" t="s">
        <v>155</v>
      </c>
      <c r="H277" s="230">
        <v>1</v>
      </c>
      <c r="I277" s="231"/>
      <c r="J277" s="232">
        <f>ROUND(I277*H277,2)</f>
        <v>0</v>
      </c>
      <c r="K277" s="233"/>
      <c r="L277" s="234"/>
      <c r="M277" s="235" t="s">
        <v>1</v>
      </c>
      <c r="N277" s="236" t="s">
        <v>39</v>
      </c>
      <c r="O277" s="88"/>
      <c r="P277" s="222">
        <f>O277*H277</f>
        <v>0</v>
      </c>
      <c r="Q277" s="222">
        <v>0.00019000000000000001</v>
      </c>
      <c r="R277" s="222">
        <f>Q277*H277</f>
        <v>0.00019000000000000001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146</v>
      </c>
      <c r="AT277" s="224" t="s">
        <v>147</v>
      </c>
      <c r="AU277" s="224" t="s">
        <v>144</v>
      </c>
      <c r="AY277" s="14" t="s">
        <v>135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144</v>
      </c>
      <c r="BK277" s="225">
        <f>ROUND(I277*H277,2)</f>
        <v>0</v>
      </c>
      <c r="BL277" s="14" t="s">
        <v>343</v>
      </c>
      <c r="BM277" s="224" t="s">
        <v>648</v>
      </c>
    </row>
    <row r="278" s="2" customFormat="1" ht="24.15" customHeight="1">
      <c r="A278" s="35"/>
      <c r="B278" s="36"/>
      <c r="C278" s="212" t="s">
        <v>649</v>
      </c>
      <c r="D278" s="212" t="s">
        <v>139</v>
      </c>
      <c r="E278" s="213" t="s">
        <v>650</v>
      </c>
      <c r="F278" s="214" t="s">
        <v>651</v>
      </c>
      <c r="G278" s="215" t="s">
        <v>142</v>
      </c>
      <c r="H278" s="216">
        <v>0.20799999999999999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39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343</v>
      </c>
      <c r="AT278" s="224" t="s">
        <v>139</v>
      </c>
      <c r="AU278" s="224" t="s">
        <v>144</v>
      </c>
      <c r="AY278" s="14" t="s">
        <v>135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144</v>
      </c>
      <c r="BK278" s="225">
        <f>ROUND(I278*H278,2)</f>
        <v>0</v>
      </c>
      <c r="BL278" s="14" t="s">
        <v>343</v>
      </c>
      <c r="BM278" s="224" t="s">
        <v>652</v>
      </c>
    </row>
    <row r="279" s="2" customFormat="1" ht="24.15" customHeight="1">
      <c r="A279" s="35"/>
      <c r="B279" s="36"/>
      <c r="C279" s="212" t="s">
        <v>653</v>
      </c>
      <c r="D279" s="212" t="s">
        <v>139</v>
      </c>
      <c r="E279" s="213" t="s">
        <v>654</v>
      </c>
      <c r="F279" s="214" t="s">
        <v>655</v>
      </c>
      <c r="G279" s="215" t="s">
        <v>142</v>
      </c>
      <c r="H279" s="216">
        <v>0.20799999999999999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343</v>
      </c>
      <c r="AT279" s="224" t="s">
        <v>139</v>
      </c>
      <c r="AU279" s="224" t="s">
        <v>144</v>
      </c>
      <c r="AY279" s="14" t="s">
        <v>135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144</v>
      </c>
      <c r="BK279" s="225">
        <f>ROUND(I279*H279,2)</f>
        <v>0</v>
      </c>
      <c r="BL279" s="14" t="s">
        <v>343</v>
      </c>
      <c r="BM279" s="224" t="s">
        <v>656</v>
      </c>
    </row>
    <row r="280" s="2" customFormat="1" ht="24.15" customHeight="1">
      <c r="A280" s="35"/>
      <c r="B280" s="36"/>
      <c r="C280" s="212" t="s">
        <v>657</v>
      </c>
      <c r="D280" s="212" t="s">
        <v>139</v>
      </c>
      <c r="E280" s="213" t="s">
        <v>658</v>
      </c>
      <c r="F280" s="214" t="s">
        <v>659</v>
      </c>
      <c r="G280" s="215" t="s">
        <v>142</v>
      </c>
      <c r="H280" s="216">
        <v>0.20799999999999999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343</v>
      </c>
      <c r="AT280" s="224" t="s">
        <v>139</v>
      </c>
      <c r="AU280" s="224" t="s">
        <v>144</v>
      </c>
      <c r="AY280" s="14" t="s">
        <v>135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144</v>
      </c>
      <c r="BK280" s="225">
        <f>ROUND(I280*H280,2)</f>
        <v>0</v>
      </c>
      <c r="BL280" s="14" t="s">
        <v>343</v>
      </c>
      <c r="BM280" s="224" t="s">
        <v>660</v>
      </c>
    </row>
    <row r="281" s="12" customFormat="1" ht="22.8" customHeight="1">
      <c r="A281" s="12"/>
      <c r="B281" s="196"/>
      <c r="C281" s="197"/>
      <c r="D281" s="198" t="s">
        <v>72</v>
      </c>
      <c r="E281" s="210" t="s">
        <v>661</v>
      </c>
      <c r="F281" s="210" t="s">
        <v>662</v>
      </c>
      <c r="G281" s="197"/>
      <c r="H281" s="197"/>
      <c r="I281" s="200"/>
      <c r="J281" s="211">
        <f>BK281</f>
        <v>0</v>
      </c>
      <c r="K281" s="197"/>
      <c r="L281" s="202"/>
      <c r="M281" s="203"/>
      <c r="N281" s="204"/>
      <c r="O281" s="204"/>
      <c r="P281" s="205">
        <f>SUM(P282:P288)</f>
        <v>0</v>
      </c>
      <c r="Q281" s="204"/>
      <c r="R281" s="205">
        <f>SUM(R282:R288)</f>
        <v>0.00060999999999999997</v>
      </c>
      <c r="S281" s="204"/>
      <c r="T281" s="206">
        <f>SUM(T282:T288)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7" t="s">
        <v>144</v>
      </c>
      <c r="AT281" s="208" t="s">
        <v>72</v>
      </c>
      <c r="AU281" s="208" t="s">
        <v>81</v>
      </c>
      <c r="AY281" s="207" t="s">
        <v>135</v>
      </c>
      <c r="BK281" s="209">
        <f>SUM(BK282:BK288)</f>
        <v>0</v>
      </c>
    </row>
    <row r="282" s="2" customFormat="1" ht="24.15" customHeight="1">
      <c r="A282" s="35"/>
      <c r="B282" s="36"/>
      <c r="C282" s="212" t="s">
        <v>663</v>
      </c>
      <c r="D282" s="212" t="s">
        <v>139</v>
      </c>
      <c r="E282" s="213" t="s">
        <v>664</v>
      </c>
      <c r="F282" s="214" t="s">
        <v>665</v>
      </c>
      <c r="G282" s="215" t="s">
        <v>270</v>
      </c>
      <c r="H282" s="216">
        <v>1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0.00046999999999999999</v>
      </c>
      <c r="R282" s="222">
        <f>Q282*H282</f>
        <v>0.00046999999999999999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343</v>
      </c>
      <c r="AT282" s="224" t="s">
        <v>139</v>
      </c>
      <c r="AU282" s="224" t="s">
        <v>144</v>
      </c>
      <c r="AY282" s="14" t="s">
        <v>135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144</v>
      </c>
      <c r="BK282" s="225">
        <f>ROUND(I282*H282,2)</f>
        <v>0</v>
      </c>
      <c r="BL282" s="14" t="s">
        <v>343</v>
      </c>
      <c r="BM282" s="224" t="s">
        <v>666</v>
      </c>
    </row>
    <row r="283" s="2" customFormat="1" ht="16.5" customHeight="1">
      <c r="A283" s="35"/>
      <c r="B283" s="36"/>
      <c r="C283" s="212" t="s">
        <v>667</v>
      </c>
      <c r="D283" s="212" t="s">
        <v>139</v>
      </c>
      <c r="E283" s="213" t="s">
        <v>668</v>
      </c>
      <c r="F283" s="214" t="s">
        <v>669</v>
      </c>
      <c r="G283" s="215" t="s">
        <v>270</v>
      </c>
      <c r="H283" s="216">
        <v>1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39</v>
      </c>
      <c r="O283" s="88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343</v>
      </c>
      <c r="AT283" s="224" t="s">
        <v>139</v>
      </c>
      <c r="AU283" s="224" t="s">
        <v>144</v>
      </c>
      <c r="AY283" s="14" t="s">
        <v>135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144</v>
      </c>
      <c r="BK283" s="225">
        <f>ROUND(I283*H283,2)</f>
        <v>0</v>
      </c>
      <c r="BL283" s="14" t="s">
        <v>343</v>
      </c>
      <c r="BM283" s="224" t="s">
        <v>670</v>
      </c>
    </row>
    <row r="284" s="2" customFormat="1" ht="21.75" customHeight="1">
      <c r="A284" s="35"/>
      <c r="B284" s="36"/>
      <c r="C284" s="212" t="s">
        <v>671</v>
      </c>
      <c r="D284" s="212" t="s">
        <v>139</v>
      </c>
      <c r="E284" s="213" t="s">
        <v>672</v>
      </c>
      <c r="F284" s="214" t="s">
        <v>673</v>
      </c>
      <c r="G284" s="215" t="s">
        <v>155</v>
      </c>
      <c r="H284" s="216">
        <v>2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1.0000000000000001E-05</v>
      </c>
      <c r="R284" s="222">
        <f>Q284*H284</f>
        <v>2.0000000000000002E-05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343</v>
      </c>
      <c r="AT284" s="224" t="s">
        <v>139</v>
      </c>
      <c r="AU284" s="224" t="s">
        <v>144</v>
      </c>
      <c r="AY284" s="14" t="s">
        <v>135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144</v>
      </c>
      <c r="BK284" s="225">
        <f>ROUND(I284*H284,2)</f>
        <v>0</v>
      </c>
      <c r="BL284" s="14" t="s">
        <v>343</v>
      </c>
      <c r="BM284" s="224" t="s">
        <v>674</v>
      </c>
    </row>
    <row r="285" s="2" customFormat="1" ht="16.5" customHeight="1">
      <c r="A285" s="35"/>
      <c r="B285" s="36"/>
      <c r="C285" s="212" t="s">
        <v>675</v>
      </c>
      <c r="D285" s="212" t="s">
        <v>139</v>
      </c>
      <c r="E285" s="213" t="s">
        <v>676</v>
      </c>
      <c r="F285" s="214" t="s">
        <v>677</v>
      </c>
      <c r="G285" s="215" t="s">
        <v>270</v>
      </c>
      <c r="H285" s="216">
        <v>1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39</v>
      </c>
      <c r="O285" s="88"/>
      <c r="P285" s="222">
        <f>O285*H285</f>
        <v>0</v>
      </c>
      <c r="Q285" s="222">
        <v>0.00012</v>
      </c>
      <c r="R285" s="222">
        <f>Q285*H285</f>
        <v>0.00012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343</v>
      </c>
      <c r="AT285" s="224" t="s">
        <v>139</v>
      </c>
      <c r="AU285" s="224" t="s">
        <v>144</v>
      </c>
      <c r="AY285" s="14" t="s">
        <v>135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144</v>
      </c>
      <c r="BK285" s="225">
        <f>ROUND(I285*H285,2)</f>
        <v>0</v>
      </c>
      <c r="BL285" s="14" t="s">
        <v>343</v>
      </c>
      <c r="BM285" s="224" t="s">
        <v>678</v>
      </c>
    </row>
    <row r="286" s="2" customFormat="1" ht="24.15" customHeight="1">
      <c r="A286" s="35"/>
      <c r="B286" s="36"/>
      <c r="C286" s="212" t="s">
        <v>679</v>
      </c>
      <c r="D286" s="212" t="s">
        <v>139</v>
      </c>
      <c r="E286" s="213" t="s">
        <v>680</v>
      </c>
      <c r="F286" s="214" t="s">
        <v>681</v>
      </c>
      <c r="G286" s="215" t="s">
        <v>142</v>
      </c>
      <c r="H286" s="216">
        <v>0.001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39</v>
      </c>
      <c r="O286" s="88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343</v>
      </c>
      <c r="AT286" s="224" t="s">
        <v>139</v>
      </c>
      <c r="AU286" s="224" t="s">
        <v>144</v>
      </c>
      <c r="AY286" s="14" t="s">
        <v>135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144</v>
      </c>
      <c r="BK286" s="225">
        <f>ROUND(I286*H286,2)</f>
        <v>0</v>
      </c>
      <c r="BL286" s="14" t="s">
        <v>343</v>
      </c>
      <c r="BM286" s="224" t="s">
        <v>682</v>
      </c>
    </row>
    <row r="287" s="2" customFormat="1" ht="24.15" customHeight="1">
      <c r="A287" s="35"/>
      <c r="B287" s="36"/>
      <c r="C287" s="212" t="s">
        <v>683</v>
      </c>
      <c r="D287" s="212" t="s">
        <v>139</v>
      </c>
      <c r="E287" s="213" t="s">
        <v>684</v>
      </c>
      <c r="F287" s="214" t="s">
        <v>685</v>
      </c>
      <c r="G287" s="215" t="s">
        <v>142</v>
      </c>
      <c r="H287" s="216">
        <v>0.001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343</v>
      </c>
      <c r="AT287" s="224" t="s">
        <v>139</v>
      </c>
      <c r="AU287" s="224" t="s">
        <v>144</v>
      </c>
      <c r="AY287" s="14" t="s">
        <v>135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144</v>
      </c>
      <c r="BK287" s="225">
        <f>ROUND(I287*H287,2)</f>
        <v>0</v>
      </c>
      <c r="BL287" s="14" t="s">
        <v>343</v>
      </c>
      <c r="BM287" s="224" t="s">
        <v>686</v>
      </c>
    </row>
    <row r="288" s="2" customFormat="1" ht="24.15" customHeight="1">
      <c r="A288" s="35"/>
      <c r="B288" s="36"/>
      <c r="C288" s="212" t="s">
        <v>687</v>
      </c>
      <c r="D288" s="212" t="s">
        <v>139</v>
      </c>
      <c r="E288" s="213" t="s">
        <v>688</v>
      </c>
      <c r="F288" s="214" t="s">
        <v>689</v>
      </c>
      <c r="G288" s="215" t="s">
        <v>142</v>
      </c>
      <c r="H288" s="216">
        <v>0.001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343</v>
      </c>
      <c r="AT288" s="224" t="s">
        <v>139</v>
      </c>
      <c r="AU288" s="224" t="s">
        <v>144</v>
      </c>
      <c r="AY288" s="14" t="s">
        <v>135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144</v>
      </c>
      <c r="BK288" s="225">
        <f>ROUND(I288*H288,2)</f>
        <v>0</v>
      </c>
      <c r="BL288" s="14" t="s">
        <v>343</v>
      </c>
      <c r="BM288" s="224" t="s">
        <v>690</v>
      </c>
    </row>
    <row r="289" s="12" customFormat="1" ht="22.8" customHeight="1">
      <c r="A289" s="12"/>
      <c r="B289" s="196"/>
      <c r="C289" s="197"/>
      <c r="D289" s="198" t="s">
        <v>72</v>
      </c>
      <c r="E289" s="210" t="s">
        <v>691</v>
      </c>
      <c r="F289" s="210" t="s">
        <v>692</v>
      </c>
      <c r="G289" s="197"/>
      <c r="H289" s="197"/>
      <c r="I289" s="200"/>
      <c r="J289" s="211">
        <f>BK289</f>
        <v>0</v>
      </c>
      <c r="K289" s="197"/>
      <c r="L289" s="202"/>
      <c r="M289" s="203"/>
      <c r="N289" s="204"/>
      <c r="O289" s="204"/>
      <c r="P289" s="205">
        <f>SUM(P290:P293)</f>
        <v>0</v>
      </c>
      <c r="Q289" s="204"/>
      <c r="R289" s="205">
        <f>SUM(R290:R293)</f>
        <v>0.00036999999999999999</v>
      </c>
      <c r="S289" s="204"/>
      <c r="T289" s="206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144</v>
      </c>
      <c r="AT289" s="208" t="s">
        <v>72</v>
      </c>
      <c r="AU289" s="208" t="s">
        <v>81</v>
      </c>
      <c r="AY289" s="207" t="s">
        <v>135</v>
      </c>
      <c r="BK289" s="209">
        <f>SUM(BK290:BK293)</f>
        <v>0</v>
      </c>
    </row>
    <row r="290" s="2" customFormat="1" ht="24.15" customHeight="1">
      <c r="A290" s="35"/>
      <c r="B290" s="36"/>
      <c r="C290" s="212" t="s">
        <v>693</v>
      </c>
      <c r="D290" s="212" t="s">
        <v>139</v>
      </c>
      <c r="E290" s="213" t="s">
        <v>694</v>
      </c>
      <c r="F290" s="214" t="s">
        <v>695</v>
      </c>
      <c r="G290" s="215" t="s">
        <v>155</v>
      </c>
      <c r="H290" s="216">
        <v>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0.00036999999999999999</v>
      </c>
      <c r="R290" s="222">
        <f>Q290*H290</f>
        <v>0.00036999999999999999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343</v>
      </c>
      <c r="AT290" s="224" t="s">
        <v>139</v>
      </c>
      <c r="AU290" s="224" t="s">
        <v>144</v>
      </c>
      <c r="AY290" s="14" t="s">
        <v>135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144</v>
      </c>
      <c r="BK290" s="225">
        <f>ROUND(I290*H290,2)</f>
        <v>0</v>
      </c>
      <c r="BL290" s="14" t="s">
        <v>343</v>
      </c>
      <c r="BM290" s="224" t="s">
        <v>696</v>
      </c>
    </row>
    <row r="291" s="2" customFormat="1" ht="21.75" customHeight="1">
      <c r="A291" s="35"/>
      <c r="B291" s="36"/>
      <c r="C291" s="212" t="s">
        <v>697</v>
      </c>
      <c r="D291" s="212" t="s">
        <v>139</v>
      </c>
      <c r="E291" s="213" t="s">
        <v>698</v>
      </c>
      <c r="F291" s="214" t="s">
        <v>699</v>
      </c>
      <c r="G291" s="215" t="s">
        <v>142</v>
      </c>
      <c r="H291" s="216">
        <v>0.001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343</v>
      </c>
      <c r="AT291" s="224" t="s">
        <v>139</v>
      </c>
      <c r="AU291" s="224" t="s">
        <v>144</v>
      </c>
      <c r="AY291" s="14" t="s">
        <v>135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144</v>
      </c>
      <c r="BK291" s="225">
        <f>ROUND(I291*H291,2)</f>
        <v>0</v>
      </c>
      <c r="BL291" s="14" t="s">
        <v>343</v>
      </c>
      <c r="BM291" s="224" t="s">
        <v>700</v>
      </c>
    </row>
    <row r="292" s="2" customFormat="1" ht="24.15" customHeight="1">
      <c r="A292" s="35"/>
      <c r="B292" s="36"/>
      <c r="C292" s="212" t="s">
        <v>701</v>
      </c>
      <c r="D292" s="212" t="s">
        <v>139</v>
      </c>
      <c r="E292" s="213" t="s">
        <v>702</v>
      </c>
      <c r="F292" s="214" t="s">
        <v>703</v>
      </c>
      <c r="G292" s="215" t="s">
        <v>142</v>
      </c>
      <c r="H292" s="216">
        <v>0.001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39</v>
      </c>
      <c r="O292" s="88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343</v>
      </c>
      <c r="AT292" s="224" t="s">
        <v>139</v>
      </c>
      <c r="AU292" s="224" t="s">
        <v>144</v>
      </c>
      <c r="AY292" s="14" t="s">
        <v>135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144</v>
      </c>
      <c r="BK292" s="225">
        <f>ROUND(I292*H292,2)</f>
        <v>0</v>
      </c>
      <c r="BL292" s="14" t="s">
        <v>343</v>
      </c>
      <c r="BM292" s="224" t="s">
        <v>704</v>
      </c>
    </row>
    <row r="293" s="2" customFormat="1" ht="24.15" customHeight="1">
      <c r="A293" s="35"/>
      <c r="B293" s="36"/>
      <c r="C293" s="212" t="s">
        <v>705</v>
      </c>
      <c r="D293" s="212" t="s">
        <v>139</v>
      </c>
      <c r="E293" s="213" t="s">
        <v>706</v>
      </c>
      <c r="F293" s="214" t="s">
        <v>707</v>
      </c>
      <c r="G293" s="215" t="s">
        <v>142</v>
      </c>
      <c r="H293" s="216">
        <v>0.001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343</v>
      </c>
      <c r="AT293" s="224" t="s">
        <v>139</v>
      </c>
      <c r="AU293" s="224" t="s">
        <v>144</v>
      </c>
      <c r="AY293" s="14" t="s">
        <v>135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144</v>
      </c>
      <c r="BK293" s="225">
        <f>ROUND(I293*H293,2)</f>
        <v>0</v>
      </c>
      <c r="BL293" s="14" t="s">
        <v>343</v>
      </c>
      <c r="BM293" s="224" t="s">
        <v>708</v>
      </c>
    </row>
    <row r="294" s="12" customFormat="1" ht="22.8" customHeight="1">
      <c r="A294" s="12"/>
      <c r="B294" s="196"/>
      <c r="C294" s="197"/>
      <c r="D294" s="198" t="s">
        <v>72</v>
      </c>
      <c r="E294" s="210" t="s">
        <v>709</v>
      </c>
      <c r="F294" s="210" t="s">
        <v>710</v>
      </c>
      <c r="G294" s="197"/>
      <c r="H294" s="197"/>
      <c r="I294" s="200"/>
      <c r="J294" s="211">
        <f>BK294</f>
        <v>0</v>
      </c>
      <c r="K294" s="197"/>
      <c r="L294" s="202"/>
      <c r="M294" s="203"/>
      <c r="N294" s="204"/>
      <c r="O294" s="204"/>
      <c r="P294" s="205">
        <f>SUM(P295:P310)</f>
        <v>0</v>
      </c>
      <c r="Q294" s="204"/>
      <c r="R294" s="205">
        <f>SUM(R295:R310)</f>
        <v>0.014</v>
      </c>
      <c r="S294" s="204"/>
      <c r="T294" s="206">
        <f>SUM(T295:T310)</f>
        <v>0.45339000000000007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7" t="s">
        <v>144</v>
      </c>
      <c r="AT294" s="208" t="s">
        <v>72</v>
      </c>
      <c r="AU294" s="208" t="s">
        <v>81</v>
      </c>
      <c r="AY294" s="207" t="s">
        <v>135</v>
      </c>
      <c r="BK294" s="209">
        <f>SUM(BK295:BK310)</f>
        <v>0</v>
      </c>
    </row>
    <row r="295" s="2" customFormat="1" ht="24.15" customHeight="1">
      <c r="A295" s="35"/>
      <c r="B295" s="36"/>
      <c r="C295" s="212" t="s">
        <v>711</v>
      </c>
      <c r="D295" s="212" t="s">
        <v>139</v>
      </c>
      <c r="E295" s="213" t="s">
        <v>712</v>
      </c>
      <c r="F295" s="214" t="s">
        <v>713</v>
      </c>
      <c r="G295" s="215" t="s">
        <v>155</v>
      </c>
      <c r="H295" s="216">
        <v>4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343</v>
      </c>
      <c r="AT295" s="224" t="s">
        <v>139</v>
      </c>
      <c r="AU295" s="224" t="s">
        <v>144</v>
      </c>
      <c r="AY295" s="14" t="s">
        <v>135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144</v>
      </c>
      <c r="BK295" s="225">
        <f>ROUND(I295*H295,2)</f>
        <v>0</v>
      </c>
      <c r="BL295" s="14" t="s">
        <v>343</v>
      </c>
      <c r="BM295" s="224" t="s">
        <v>714</v>
      </c>
    </row>
    <row r="296" s="2" customFormat="1" ht="16.5" customHeight="1">
      <c r="A296" s="35"/>
      <c r="B296" s="36"/>
      <c r="C296" s="212" t="s">
        <v>715</v>
      </c>
      <c r="D296" s="212" t="s">
        <v>139</v>
      </c>
      <c r="E296" s="213" t="s">
        <v>716</v>
      </c>
      <c r="F296" s="214" t="s">
        <v>717</v>
      </c>
      <c r="G296" s="215" t="s">
        <v>160</v>
      </c>
      <c r="H296" s="216">
        <v>19.050000000000001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0.023800000000000002</v>
      </c>
      <c r="T296" s="223">
        <f>S296*H296</f>
        <v>0.45339000000000007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343</v>
      </c>
      <c r="AT296" s="224" t="s">
        <v>139</v>
      </c>
      <c r="AU296" s="224" t="s">
        <v>144</v>
      </c>
      <c r="AY296" s="14" t="s">
        <v>135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144</v>
      </c>
      <c r="BK296" s="225">
        <f>ROUND(I296*H296,2)</f>
        <v>0</v>
      </c>
      <c r="BL296" s="14" t="s">
        <v>343</v>
      </c>
      <c r="BM296" s="224" t="s">
        <v>718</v>
      </c>
    </row>
    <row r="297" s="2" customFormat="1" ht="24.15" customHeight="1">
      <c r="A297" s="35"/>
      <c r="B297" s="36"/>
      <c r="C297" s="212" t="s">
        <v>719</v>
      </c>
      <c r="D297" s="212" t="s">
        <v>139</v>
      </c>
      <c r="E297" s="213" t="s">
        <v>720</v>
      </c>
      <c r="F297" s="214" t="s">
        <v>721</v>
      </c>
      <c r="G297" s="215" t="s">
        <v>160</v>
      </c>
      <c r="H297" s="216">
        <v>19.050000000000001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39</v>
      </c>
      <c r="O297" s="88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343</v>
      </c>
      <c r="AT297" s="224" t="s">
        <v>139</v>
      </c>
      <c r="AU297" s="224" t="s">
        <v>144</v>
      </c>
      <c r="AY297" s="14" t="s">
        <v>135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144</v>
      </c>
      <c r="BK297" s="225">
        <f>ROUND(I297*H297,2)</f>
        <v>0</v>
      </c>
      <c r="BL297" s="14" t="s">
        <v>343</v>
      </c>
      <c r="BM297" s="224" t="s">
        <v>722</v>
      </c>
    </row>
    <row r="298" s="2" customFormat="1" ht="24.15" customHeight="1">
      <c r="A298" s="35"/>
      <c r="B298" s="36"/>
      <c r="C298" s="212" t="s">
        <v>723</v>
      </c>
      <c r="D298" s="212" t="s">
        <v>139</v>
      </c>
      <c r="E298" s="213" t="s">
        <v>724</v>
      </c>
      <c r="F298" s="214" t="s">
        <v>725</v>
      </c>
      <c r="G298" s="215" t="s">
        <v>160</v>
      </c>
      <c r="H298" s="216">
        <v>19.050000000000001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343</v>
      </c>
      <c r="AT298" s="224" t="s">
        <v>139</v>
      </c>
      <c r="AU298" s="224" t="s">
        <v>144</v>
      </c>
      <c r="AY298" s="14" t="s">
        <v>135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144</v>
      </c>
      <c r="BK298" s="225">
        <f>ROUND(I298*H298,2)</f>
        <v>0</v>
      </c>
      <c r="BL298" s="14" t="s">
        <v>343</v>
      </c>
      <c r="BM298" s="224" t="s">
        <v>726</v>
      </c>
    </row>
    <row r="299" s="2" customFormat="1" ht="24.15" customHeight="1">
      <c r="A299" s="35"/>
      <c r="B299" s="36"/>
      <c r="C299" s="212" t="s">
        <v>727</v>
      </c>
      <c r="D299" s="212" t="s">
        <v>139</v>
      </c>
      <c r="E299" s="213" t="s">
        <v>728</v>
      </c>
      <c r="F299" s="214" t="s">
        <v>729</v>
      </c>
      <c r="G299" s="215" t="s">
        <v>155</v>
      </c>
      <c r="H299" s="216">
        <v>1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39</v>
      </c>
      <c r="O299" s="88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343</v>
      </c>
      <c r="AT299" s="224" t="s">
        <v>139</v>
      </c>
      <c r="AU299" s="224" t="s">
        <v>144</v>
      </c>
      <c r="AY299" s="14" t="s">
        <v>135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144</v>
      </c>
      <c r="BK299" s="225">
        <f>ROUND(I299*H299,2)</f>
        <v>0</v>
      </c>
      <c r="BL299" s="14" t="s">
        <v>343</v>
      </c>
      <c r="BM299" s="224" t="s">
        <v>730</v>
      </c>
    </row>
    <row r="300" s="2" customFormat="1" ht="24.15" customHeight="1">
      <c r="A300" s="35"/>
      <c r="B300" s="36"/>
      <c r="C300" s="226" t="s">
        <v>731</v>
      </c>
      <c r="D300" s="226" t="s">
        <v>147</v>
      </c>
      <c r="E300" s="227" t="s">
        <v>732</v>
      </c>
      <c r="F300" s="228" t="s">
        <v>733</v>
      </c>
      <c r="G300" s="229" t="s">
        <v>155</v>
      </c>
      <c r="H300" s="230">
        <v>1</v>
      </c>
      <c r="I300" s="231"/>
      <c r="J300" s="232">
        <f>ROUND(I300*H300,2)</f>
        <v>0</v>
      </c>
      <c r="K300" s="233"/>
      <c r="L300" s="234"/>
      <c r="M300" s="235" t="s">
        <v>1</v>
      </c>
      <c r="N300" s="236" t="s">
        <v>39</v>
      </c>
      <c r="O300" s="88"/>
      <c r="P300" s="222">
        <f>O300*H300</f>
        <v>0</v>
      </c>
      <c r="Q300" s="222">
        <v>0.0135</v>
      </c>
      <c r="R300" s="222">
        <f>Q300*H300</f>
        <v>0.0135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146</v>
      </c>
      <c r="AT300" s="224" t="s">
        <v>147</v>
      </c>
      <c r="AU300" s="224" t="s">
        <v>144</v>
      </c>
      <c r="AY300" s="14" t="s">
        <v>135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144</v>
      </c>
      <c r="BK300" s="225">
        <f>ROUND(I300*H300,2)</f>
        <v>0</v>
      </c>
      <c r="BL300" s="14" t="s">
        <v>343</v>
      </c>
      <c r="BM300" s="224" t="s">
        <v>734</v>
      </c>
    </row>
    <row r="301" s="2" customFormat="1" ht="24.15" customHeight="1">
      <c r="A301" s="35"/>
      <c r="B301" s="36"/>
      <c r="C301" s="226" t="s">
        <v>735</v>
      </c>
      <c r="D301" s="226" t="s">
        <v>147</v>
      </c>
      <c r="E301" s="227" t="s">
        <v>736</v>
      </c>
      <c r="F301" s="228" t="s">
        <v>737</v>
      </c>
      <c r="G301" s="229" t="s">
        <v>155</v>
      </c>
      <c r="H301" s="230">
        <v>1</v>
      </c>
      <c r="I301" s="231"/>
      <c r="J301" s="232">
        <f>ROUND(I301*H301,2)</f>
        <v>0</v>
      </c>
      <c r="K301" s="233"/>
      <c r="L301" s="234"/>
      <c r="M301" s="235" t="s">
        <v>1</v>
      </c>
      <c r="N301" s="236" t="s">
        <v>39</v>
      </c>
      <c r="O301" s="88"/>
      <c r="P301" s="222">
        <f>O301*H301</f>
        <v>0</v>
      </c>
      <c r="Q301" s="222">
        <v>0.00050000000000000001</v>
      </c>
      <c r="R301" s="222">
        <f>Q301*H301</f>
        <v>0.00050000000000000001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146</v>
      </c>
      <c r="AT301" s="224" t="s">
        <v>147</v>
      </c>
      <c r="AU301" s="224" t="s">
        <v>144</v>
      </c>
      <c r="AY301" s="14" t="s">
        <v>135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144</v>
      </c>
      <c r="BK301" s="225">
        <f>ROUND(I301*H301,2)</f>
        <v>0</v>
      </c>
      <c r="BL301" s="14" t="s">
        <v>343</v>
      </c>
      <c r="BM301" s="224" t="s">
        <v>738</v>
      </c>
    </row>
    <row r="302" s="2" customFormat="1" ht="21.75" customHeight="1">
      <c r="A302" s="35"/>
      <c r="B302" s="36"/>
      <c r="C302" s="212" t="s">
        <v>739</v>
      </c>
      <c r="D302" s="212" t="s">
        <v>139</v>
      </c>
      <c r="E302" s="213" t="s">
        <v>740</v>
      </c>
      <c r="F302" s="214" t="s">
        <v>741</v>
      </c>
      <c r="G302" s="215" t="s">
        <v>160</v>
      </c>
      <c r="H302" s="216">
        <v>17.550000000000001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39</v>
      </c>
      <c r="O302" s="88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343</v>
      </c>
      <c r="AT302" s="224" t="s">
        <v>139</v>
      </c>
      <c r="AU302" s="224" t="s">
        <v>144</v>
      </c>
      <c r="AY302" s="14" t="s">
        <v>135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144</v>
      </c>
      <c r="BK302" s="225">
        <f>ROUND(I302*H302,2)</f>
        <v>0</v>
      </c>
      <c r="BL302" s="14" t="s">
        <v>343</v>
      </c>
      <c r="BM302" s="224" t="s">
        <v>742</v>
      </c>
    </row>
    <row r="303" s="2" customFormat="1" ht="21.75" customHeight="1">
      <c r="A303" s="35"/>
      <c r="B303" s="36"/>
      <c r="C303" s="212" t="s">
        <v>743</v>
      </c>
      <c r="D303" s="212" t="s">
        <v>139</v>
      </c>
      <c r="E303" s="213" t="s">
        <v>744</v>
      </c>
      <c r="F303" s="214" t="s">
        <v>745</v>
      </c>
      <c r="G303" s="215" t="s">
        <v>160</v>
      </c>
      <c r="H303" s="216">
        <v>17.550000000000001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343</v>
      </c>
      <c r="AT303" s="224" t="s">
        <v>139</v>
      </c>
      <c r="AU303" s="224" t="s">
        <v>144</v>
      </c>
      <c r="AY303" s="14" t="s">
        <v>135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144</v>
      </c>
      <c r="BK303" s="225">
        <f>ROUND(I303*H303,2)</f>
        <v>0</v>
      </c>
      <c r="BL303" s="14" t="s">
        <v>343</v>
      </c>
      <c r="BM303" s="224" t="s">
        <v>746</v>
      </c>
    </row>
    <row r="304" s="2" customFormat="1" ht="16.5" customHeight="1">
      <c r="A304" s="35"/>
      <c r="B304" s="36"/>
      <c r="C304" s="212" t="s">
        <v>747</v>
      </c>
      <c r="D304" s="212" t="s">
        <v>139</v>
      </c>
      <c r="E304" s="213" t="s">
        <v>748</v>
      </c>
      <c r="F304" s="214" t="s">
        <v>749</v>
      </c>
      <c r="G304" s="215" t="s">
        <v>155</v>
      </c>
      <c r="H304" s="216">
        <v>4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343</v>
      </c>
      <c r="AT304" s="224" t="s">
        <v>139</v>
      </c>
      <c r="AU304" s="224" t="s">
        <v>144</v>
      </c>
      <c r="AY304" s="14" t="s">
        <v>135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144</v>
      </c>
      <c r="BK304" s="225">
        <f>ROUND(I304*H304,2)</f>
        <v>0</v>
      </c>
      <c r="BL304" s="14" t="s">
        <v>343</v>
      </c>
      <c r="BM304" s="224" t="s">
        <v>750</v>
      </c>
    </row>
    <row r="305" s="2" customFormat="1" ht="16.5" customHeight="1">
      <c r="A305" s="35"/>
      <c r="B305" s="36"/>
      <c r="C305" s="212" t="s">
        <v>751</v>
      </c>
      <c r="D305" s="212" t="s">
        <v>139</v>
      </c>
      <c r="E305" s="213" t="s">
        <v>752</v>
      </c>
      <c r="F305" s="214" t="s">
        <v>753</v>
      </c>
      <c r="G305" s="215" t="s">
        <v>160</v>
      </c>
      <c r="H305" s="216">
        <v>19.050000000000001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343</v>
      </c>
      <c r="AT305" s="224" t="s">
        <v>139</v>
      </c>
      <c r="AU305" s="224" t="s">
        <v>144</v>
      </c>
      <c r="AY305" s="14" t="s">
        <v>135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144</v>
      </c>
      <c r="BK305" s="225">
        <f>ROUND(I305*H305,2)</f>
        <v>0</v>
      </c>
      <c r="BL305" s="14" t="s">
        <v>343</v>
      </c>
      <c r="BM305" s="224" t="s">
        <v>754</v>
      </c>
    </row>
    <row r="306" s="2" customFormat="1" ht="21.75" customHeight="1">
      <c r="A306" s="35"/>
      <c r="B306" s="36"/>
      <c r="C306" s="212" t="s">
        <v>755</v>
      </c>
      <c r="D306" s="212" t="s">
        <v>139</v>
      </c>
      <c r="E306" s="213" t="s">
        <v>756</v>
      </c>
      <c r="F306" s="214" t="s">
        <v>757</v>
      </c>
      <c r="G306" s="215" t="s">
        <v>160</v>
      </c>
      <c r="H306" s="216">
        <v>17.550000000000001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343</v>
      </c>
      <c r="AT306" s="224" t="s">
        <v>139</v>
      </c>
      <c r="AU306" s="224" t="s">
        <v>144</v>
      </c>
      <c r="AY306" s="14" t="s">
        <v>135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144</v>
      </c>
      <c r="BK306" s="225">
        <f>ROUND(I306*H306,2)</f>
        <v>0</v>
      </c>
      <c r="BL306" s="14" t="s">
        <v>343</v>
      </c>
      <c r="BM306" s="224" t="s">
        <v>758</v>
      </c>
    </row>
    <row r="307" s="2" customFormat="1" ht="16.5" customHeight="1">
      <c r="A307" s="35"/>
      <c r="B307" s="36"/>
      <c r="C307" s="212" t="s">
        <v>759</v>
      </c>
      <c r="D307" s="212" t="s">
        <v>139</v>
      </c>
      <c r="E307" s="213" t="s">
        <v>760</v>
      </c>
      <c r="F307" s="214" t="s">
        <v>761</v>
      </c>
      <c r="G307" s="215" t="s">
        <v>160</v>
      </c>
      <c r="H307" s="216">
        <v>19.050000000000001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39</v>
      </c>
      <c r="O307" s="88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343</v>
      </c>
      <c r="AT307" s="224" t="s">
        <v>139</v>
      </c>
      <c r="AU307" s="224" t="s">
        <v>144</v>
      </c>
      <c r="AY307" s="14" t="s">
        <v>135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144</v>
      </c>
      <c r="BK307" s="225">
        <f>ROUND(I307*H307,2)</f>
        <v>0</v>
      </c>
      <c r="BL307" s="14" t="s">
        <v>343</v>
      </c>
      <c r="BM307" s="224" t="s">
        <v>762</v>
      </c>
    </row>
    <row r="308" s="2" customFormat="1" ht="24.15" customHeight="1">
      <c r="A308" s="35"/>
      <c r="B308" s="36"/>
      <c r="C308" s="212" t="s">
        <v>763</v>
      </c>
      <c r="D308" s="212" t="s">
        <v>139</v>
      </c>
      <c r="E308" s="213" t="s">
        <v>764</v>
      </c>
      <c r="F308" s="214" t="s">
        <v>765</v>
      </c>
      <c r="G308" s="215" t="s">
        <v>142</v>
      </c>
      <c r="H308" s="216">
        <v>0.014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343</v>
      </c>
      <c r="AT308" s="224" t="s">
        <v>139</v>
      </c>
      <c r="AU308" s="224" t="s">
        <v>144</v>
      </c>
      <c r="AY308" s="14" t="s">
        <v>135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144</v>
      </c>
      <c r="BK308" s="225">
        <f>ROUND(I308*H308,2)</f>
        <v>0</v>
      </c>
      <c r="BL308" s="14" t="s">
        <v>343</v>
      </c>
      <c r="BM308" s="224" t="s">
        <v>766</v>
      </c>
    </row>
    <row r="309" s="2" customFormat="1" ht="24.15" customHeight="1">
      <c r="A309" s="35"/>
      <c r="B309" s="36"/>
      <c r="C309" s="212" t="s">
        <v>767</v>
      </c>
      <c r="D309" s="212" t="s">
        <v>139</v>
      </c>
      <c r="E309" s="213" t="s">
        <v>768</v>
      </c>
      <c r="F309" s="214" t="s">
        <v>769</v>
      </c>
      <c r="G309" s="215" t="s">
        <v>142</v>
      </c>
      <c r="H309" s="216">
        <v>0.014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343</v>
      </c>
      <c r="AT309" s="224" t="s">
        <v>139</v>
      </c>
      <c r="AU309" s="224" t="s">
        <v>144</v>
      </c>
      <c r="AY309" s="14" t="s">
        <v>135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144</v>
      </c>
      <c r="BK309" s="225">
        <f>ROUND(I309*H309,2)</f>
        <v>0</v>
      </c>
      <c r="BL309" s="14" t="s">
        <v>343</v>
      </c>
      <c r="BM309" s="224" t="s">
        <v>770</v>
      </c>
    </row>
    <row r="310" s="2" customFormat="1" ht="24.15" customHeight="1">
      <c r="A310" s="35"/>
      <c r="B310" s="36"/>
      <c r="C310" s="212" t="s">
        <v>771</v>
      </c>
      <c r="D310" s="212" t="s">
        <v>139</v>
      </c>
      <c r="E310" s="213" t="s">
        <v>772</v>
      </c>
      <c r="F310" s="214" t="s">
        <v>773</v>
      </c>
      <c r="G310" s="215" t="s">
        <v>142</v>
      </c>
      <c r="H310" s="216">
        <v>0.014</v>
      </c>
      <c r="I310" s="217"/>
      <c r="J310" s="218">
        <f>ROUND(I310*H310,2)</f>
        <v>0</v>
      </c>
      <c r="K310" s="219"/>
      <c r="L310" s="41"/>
      <c r="M310" s="220" t="s">
        <v>1</v>
      </c>
      <c r="N310" s="221" t="s">
        <v>39</v>
      </c>
      <c r="O310" s="88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343</v>
      </c>
      <c r="AT310" s="224" t="s">
        <v>139</v>
      </c>
      <c r="AU310" s="224" t="s">
        <v>144</v>
      </c>
      <c r="AY310" s="14" t="s">
        <v>135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144</v>
      </c>
      <c r="BK310" s="225">
        <f>ROUND(I310*H310,2)</f>
        <v>0</v>
      </c>
      <c r="BL310" s="14" t="s">
        <v>343</v>
      </c>
      <c r="BM310" s="224" t="s">
        <v>774</v>
      </c>
    </row>
    <row r="311" s="12" customFormat="1" ht="22.8" customHeight="1">
      <c r="A311" s="12"/>
      <c r="B311" s="196"/>
      <c r="C311" s="197"/>
      <c r="D311" s="198" t="s">
        <v>72</v>
      </c>
      <c r="E311" s="210" t="s">
        <v>775</v>
      </c>
      <c r="F311" s="210" t="s">
        <v>776</v>
      </c>
      <c r="G311" s="197"/>
      <c r="H311" s="197"/>
      <c r="I311" s="200"/>
      <c r="J311" s="211">
        <f>BK311</f>
        <v>0</v>
      </c>
      <c r="K311" s="197"/>
      <c r="L311" s="202"/>
      <c r="M311" s="203"/>
      <c r="N311" s="204"/>
      <c r="O311" s="204"/>
      <c r="P311" s="205">
        <f>SUM(P312:P362)</f>
        <v>0</v>
      </c>
      <c r="Q311" s="204"/>
      <c r="R311" s="205">
        <f>SUM(R312:R362)</f>
        <v>0.016253</v>
      </c>
      <c r="S311" s="204"/>
      <c r="T311" s="206">
        <f>SUM(T312:T362)</f>
        <v>0.023540000000000005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7" t="s">
        <v>144</v>
      </c>
      <c r="AT311" s="208" t="s">
        <v>72</v>
      </c>
      <c r="AU311" s="208" t="s">
        <v>81</v>
      </c>
      <c r="AY311" s="207" t="s">
        <v>135</v>
      </c>
      <c r="BK311" s="209">
        <f>SUM(BK312:BK362)</f>
        <v>0</v>
      </c>
    </row>
    <row r="312" s="2" customFormat="1" ht="16.5" customHeight="1">
      <c r="A312" s="35"/>
      <c r="B312" s="36"/>
      <c r="C312" s="212" t="s">
        <v>777</v>
      </c>
      <c r="D312" s="212" t="s">
        <v>139</v>
      </c>
      <c r="E312" s="213" t="s">
        <v>778</v>
      </c>
      <c r="F312" s="214" t="s">
        <v>779</v>
      </c>
      <c r="G312" s="215" t="s">
        <v>155</v>
      </c>
      <c r="H312" s="216">
        <v>20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39</v>
      </c>
      <c r="O312" s="88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343</v>
      </c>
      <c r="AT312" s="224" t="s">
        <v>139</v>
      </c>
      <c r="AU312" s="224" t="s">
        <v>144</v>
      </c>
      <c r="AY312" s="14" t="s">
        <v>135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144</v>
      </c>
      <c r="BK312" s="225">
        <f>ROUND(I312*H312,2)</f>
        <v>0</v>
      </c>
      <c r="BL312" s="14" t="s">
        <v>343</v>
      </c>
      <c r="BM312" s="224" t="s">
        <v>780</v>
      </c>
    </row>
    <row r="313" s="2" customFormat="1" ht="24.15" customHeight="1">
      <c r="A313" s="35"/>
      <c r="B313" s="36"/>
      <c r="C313" s="226" t="s">
        <v>781</v>
      </c>
      <c r="D313" s="226" t="s">
        <v>147</v>
      </c>
      <c r="E313" s="227" t="s">
        <v>782</v>
      </c>
      <c r="F313" s="228" t="s">
        <v>783</v>
      </c>
      <c r="G313" s="229" t="s">
        <v>155</v>
      </c>
      <c r="H313" s="230">
        <v>20</v>
      </c>
      <c r="I313" s="231"/>
      <c r="J313" s="232">
        <f>ROUND(I313*H313,2)</f>
        <v>0</v>
      </c>
      <c r="K313" s="233"/>
      <c r="L313" s="234"/>
      <c r="M313" s="235" t="s">
        <v>1</v>
      </c>
      <c r="N313" s="236" t="s">
        <v>39</v>
      </c>
      <c r="O313" s="88"/>
      <c r="P313" s="222">
        <f>O313*H313</f>
        <v>0</v>
      </c>
      <c r="Q313" s="222">
        <v>9.0000000000000006E-05</v>
      </c>
      <c r="R313" s="222">
        <f>Q313*H313</f>
        <v>0.0018000000000000002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146</v>
      </c>
      <c r="AT313" s="224" t="s">
        <v>147</v>
      </c>
      <c r="AU313" s="224" t="s">
        <v>144</v>
      </c>
      <c r="AY313" s="14" t="s">
        <v>135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144</v>
      </c>
      <c r="BK313" s="225">
        <f>ROUND(I313*H313,2)</f>
        <v>0</v>
      </c>
      <c r="BL313" s="14" t="s">
        <v>343</v>
      </c>
      <c r="BM313" s="224" t="s">
        <v>784</v>
      </c>
    </row>
    <row r="314" s="2" customFormat="1" ht="21.75" customHeight="1">
      <c r="A314" s="35"/>
      <c r="B314" s="36"/>
      <c r="C314" s="212" t="s">
        <v>785</v>
      </c>
      <c r="D314" s="212" t="s">
        <v>139</v>
      </c>
      <c r="E314" s="213" t="s">
        <v>786</v>
      </c>
      <c r="F314" s="214" t="s">
        <v>787</v>
      </c>
      <c r="G314" s="215" t="s">
        <v>155</v>
      </c>
      <c r="H314" s="216">
        <v>31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343</v>
      </c>
      <c r="AT314" s="224" t="s">
        <v>139</v>
      </c>
      <c r="AU314" s="224" t="s">
        <v>144</v>
      </c>
      <c r="AY314" s="14" t="s">
        <v>135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144</v>
      </c>
      <c r="BK314" s="225">
        <f>ROUND(I314*H314,2)</f>
        <v>0</v>
      </c>
      <c r="BL314" s="14" t="s">
        <v>343</v>
      </c>
      <c r="BM314" s="224" t="s">
        <v>788</v>
      </c>
    </row>
    <row r="315" s="2" customFormat="1" ht="16.5" customHeight="1">
      <c r="A315" s="35"/>
      <c r="B315" s="36"/>
      <c r="C315" s="226" t="s">
        <v>789</v>
      </c>
      <c r="D315" s="226" t="s">
        <v>147</v>
      </c>
      <c r="E315" s="227" t="s">
        <v>790</v>
      </c>
      <c r="F315" s="228" t="s">
        <v>791</v>
      </c>
      <c r="G315" s="229" t="s">
        <v>155</v>
      </c>
      <c r="H315" s="230">
        <v>31</v>
      </c>
      <c r="I315" s="231"/>
      <c r="J315" s="232">
        <f>ROUND(I315*H315,2)</f>
        <v>0</v>
      </c>
      <c r="K315" s="233"/>
      <c r="L315" s="234"/>
      <c r="M315" s="235" t="s">
        <v>1</v>
      </c>
      <c r="N315" s="236" t="s">
        <v>39</v>
      </c>
      <c r="O315" s="88"/>
      <c r="P315" s="222">
        <f>O315*H315</f>
        <v>0</v>
      </c>
      <c r="Q315" s="222">
        <v>2.0000000000000002E-05</v>
      </c>
      <c r="R315" s="222">
        <f>Q315*H315</f>
        <v>0.00062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146</v>
      </c>
      <c r="AT315" s="224" t="s">
        <v>147</v>
      </c>
      <c r="AU315" s="224" t="s">
        <v>144</v>
      </c>
      <c r="AY315" s="14" t="s">
        <v>135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144</v>
      </c>
      <c r="BK315" s="225">
        <f>ROUND(I315*H315,2)</f>
        <v>0</v>
      </c>
      <c r="BL315" s="14" t="s">
        <v>343</v>
      </c>
      <c r="BM315" s="224" t="s">
        <v>792</v>
      </c>
    </row>
    <row r="316" s="2" customFormat="1" ht="33" customHeight="1">
      <c r="A316" s="35"/>
      <c r="B316" s="36"/>
      <c r="C316" s="212" t="s">
        <v>793</v>
      </c>
      <c r="D316" s="212" t="s">
        <v>139</v>
      </c>
      <c r="E316" s="213" t="s">
        <v>794</v>
      </c>
      <c r="F316" s="214" t="s">
        <v>795</v>
      </c>
      <c r="G316" s="215" t="s">
        <v>270</v>
      </c>
      <c r="H316" s="216">
        <v>202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343</v>
      </c>
      <c r="AT316" s="224" t="s">
        <v>139</v>
      </c>
      <c r="AU316" s="224" t="s">
        <v>144</v>
      </c>
      <c r="AY316" s="14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144</v>
      </c>
      <c r="BK316" s="225">
        <f>ROUND(I316*H316,2)</f>
        <v>0</v>
      </c>
      <c r="BL316" s="14" t="s">
        <v>343</v>
      </c>
      <c r="BM316" s="224" t="s">
        <v>796</v>
      </c>
    </row>
    <row r="317" s="2" customFormat="1" ht="24.15" customHeight="1">
      <c r="A317" s="35"/>
      <c r="B317" s="36"/>
      <c r="C317" s="226" t="s">
        <v>797</v>
      </c>
      <c r="D317" s="226" t="s">
        <v>147</v>
      </c>
      <c r="E317" s="227" t="s">
        <v>798</v>
      </c>
      <c r="F317" s="228" t="s">
        <v>799</v>
      </c>
      <c r="G317" s="229" t="s">
        <v>270</v>
      </c>
      <c r="H317" s="230">
        <v>77.049999999999997</v>
      </c>
      <c r="I317" s="231"/>
      <c r="J317" s="232">
        <f>ROUND(I317*H317,2)</f>
        <v>0</v>
      </c>
      <c r="K317" s="233"/>
      <c r="L317" s="234"/>
      <c r="M317" s="235" t="s">
        <v>1</v>
      </c>
      <c r="N317" s="236" t="s">
        <v>39</v>
      </c>
      <c r="O317" s="88"/>
      <c r="P317" s="222">
        <f>O317*H317</f>
        <v>0</v>
      </c>
      <c r="Q317" s="222">
        <v>1.0000000000000001E-05</v>
      </c>
      <c r="R317" s="222">
        <f>Q317*H317</f>
        <v>0.00077050000000000003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146</v>
      </c>
      <c r="AT317" s="224" t="s">
        <v>147</v>
      </c>
      <c r="AU317" s="224" t="s">
        <v>144</v>
      </c>
      <c r="AY317" s="14" t="s">
        <v>135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144</v>
      </c>
      <c r="BK317" s="225">
        <f>ROUND(I317*H317,2)</f>
        <v>0</v>
      </c>
      <c r="BL317" s="14" t="s">
        <v>343</v>
      </c>
      <c r="BM317" s="224" t="s">
        <v>800</v>
      </c>
    </row>
    <row r="318" s="2" customFormat="1" ht="24.15" customHeight="1">
      <c r="A318" s="35"/>
      <c r="B318" s="36"/>
      <c r="C318" s="226" t="s">
        <v>801</v>
      </c>
      <c r="D318" s="226" t="s">
        <v>147</v>
      </c>
      <c r="E318" s="227" t="s">
        <v>802</v>
      </c>
      <c r="F318" s="228" t="s">
        <v>803</v>
      </c>
      <c r="G318" s="229" t="s">
        <v>270</v>
      </c>
      <c r="H318" s="230">
        <v>155.25</v>
      </c>
      <c r="I318" s="231"/>
      <c r="J318" s="232">
        <f>ROUND(I318*H318,2)</f>
        <v>0</v>
      </c>
      <c r="K318" s="233"/>
      <c r="L318" s="234"/>
      <c r="M318" s="235" t="s">
        <v>1</v>
      </c>
      <c r="N318" s="236" t="s">
        <v>39</v>
      </c>
      <c r="O318" s="88"/>
      <c r="P318" s="222">
        <f>O318*H318</f>
        <v>0</v>
      </c>
      <c r="Q318" s="222">
        <v>1.0000000000000001E-05</v>
      </c>
      <c r="R318" s="222">
        <f>Q318*H318</f>
        <v>0.0015525000000000001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146</v>
      </c>
      <c r="AT318" s="224" t="s">
        <v>147</v>
      </c>
      <c r="AU318" s="224" t="s">
        <v>144</v>
      </c>
      <c r="AY318" s="14" t="s">
        <v>135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144</v>
      </c>
      <c r="BK318" s="225">
        <f>ROUND(I318*H318,2)</f>
        <v>0</v>
      </c>
      <c r="BL318" s="14" t="s">
        <v>343</v>
      </c>
      <c r="BM318" s="224" t="s">
        <v>804</v>
      </c>
    </row>
    <row r="319" s="2" customFormat="1" ht="33" customHeight="1">
      <c r="A319" s="35"/>
      <c r="B319" s="36"/>
      <c r="C319" s="212" t="s">
        <v>805</v>
      </c>
      <c r="D319" s="212" t="s">
        <v>139</v>
      </c>
      <c r="E319" s="213" t="s">
        <v>806</v>
      </c>
      <c r="F319" s="214" t="s">
        <v>807</v>
      </c>
      <c r="G319" s="215" t="s">
        <v>270</v>
      </c>
      <c r="H319" s="216">
        <v>8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343</v>
      </c>
      <c r="AT319" s="224" t="s">
        <v>139</v>
      </c>
      <c r="AU319" s="224" t="s">
        <v>144</v>
      </c>
      <c r="AY319" s="14" t="s">
        <v>135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144</v>
      </c>
      <c r="BK319" s="225">
        <f>ROUND(I319*H319,2)</f>
        <v>0</v>
      </c>
      <c r="BL319" s="14" t="s">
        <v>343</v>
      </c>
      <c r="BM319" s="224" t="s">
        <v>808</v>
      </c>
    </row>
    <row r="320" s="2" customFormat="1" ht="24.15" customHeight="1">
      <c r="A320" s="35"/>
      <c r="B320" s="36"/>
      <c r="C320" s="226" t="s">
        <v>809</v>
      </c>
      <c r="D320" s="226" t="s">
        <v>147</v>
      </c>
      <c r="E320" s="227" t="s">
        <v>810</v>
      </c>
      <c r="F320" s="228" t="s">
        <v>811</v>
      </c>
      <c r="G320" s="229" t="s">
        <v>270</v>
      </c>
      <c r="H320" s="230">
        <v>9.1999999999999993</v>
      </c>
      <c r="I320" s="231"/>
      <c r="J320" s="232">
        <f>ROUND(I320*H320,2)</f>
        <v>0</v>
      </c>
      <c r="K320" s="233"/>
      <c r="L320" s="234"/>
      <c r="M320" s="235" t="s">
        <v>1</v>
      </c>
      <c r="N320" s="236" t="s">
        <v>39</v>
      </c>
      <c r="O320" s="88"/>
      <c r="P320" s="222">
        <f>O320*H320</f>
        <v>0</v>
      </c>
      <c r="Q320" s="222">
        <v>0.00025000000000000001</v>
      </c>
      <c r="R320" s="222">
        <f>Q320*H320</f>
        <v>0.0023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146</v>
      </c>
      <c r="AT320" s="224" t="s">
        <v>147</v>
      </c>
      <c r="AU320" s="224" t="s">
        <v>144</v>
      </c>
      <c r="AY320" s="14" t="s">
        <v>135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144</v>
      </c>
      <c r="BK320" s="225">
        <f>ROUND(I320*H320,2)</f>
        <v>0</v>
      </c>
      <c r="BL320" s="14" t="s">
        <v>343</v>
      </c>
      <c r="BM320" s="224" t="s">
        <v>812</v>
      </c>
    </row>
    <row r="321" s="2" customFormat="1" ht="24.15" customHeight="1">
      <c r="A321" s="35"/>
      <c r="B321" s="36"/>
      <c r="C321" s="212" t="s">
        <v>813</v>
      </c>
      <c r="D321" s="212" t="s">
        <v>139</v>
      </c>
      <c r="E321" s="213" t="s">
        <v>814</v>
      </c>
      <c r="F321" s="214" t="s">
        <v>815</v>
      </c>
      <c r="G321" s="215" t="s">
        <v>155</v>
      </c>
      <c r="H321" s="216">
        <v>20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39</v>
      </c>
      <c r="O321" s="88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343</v>
      </c>
      <c r="AT321" s="224" t="s">
        <v>139</v>
      </c>
      <c r="AU321" s="224" t="s">
        <v>144</v>
      </c>
      <c r="AY321" s="14" t="s">
        <v>135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144</v>
      </c>
      <c r="BK321" s="225">
        <f>ROUND(I321*H321,2)</f>
        <v>0</v>
      </c>
      <c r="BL321" s="14" t="s">
        <v>343</v>
      </c>
      <c r="BM321" s="224" t="s">
        <v>816</v>
      </c>
    </row>
    <row r="322" s="2" customFormat="1" ht="24.15" customHeight="1">
      <c r="A322" s="35"/>
      <c r="B322" s="36"/>
      <c r="C322" s="212" t="s">
        <v>817</v>
      </c>
      <c r="D322" s="212" t="s">
        <v>139</v>
      </c>
      <c r="E322" s="213" t="s">
        <v>818</v>
      </c>
      <c r="F322" s="214" t="s">
        <v>819</v>
      </c>
      <c r="G322" s="215" t="s">
        <v>155</v>
      </c>
      <c r="H322" s="216">
        <v>1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343</v>
      </c>
      <c r="AT322" s="224" t="s">
        <v>139</v>
      </c>
      <c r="AU322" s="224" t="s">
        <v>144</v>
      </c>
      <c r="AY322" s="14" t="s">
        <v>135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144</v>
      </c>
      <c r="BK322" s="225">
        <f>ROUND(I322*H322,2)</f>
        <v>0</v>
      </c>
      <c r="BL322" s="14" t="s">
        <v>343</v>
      </c>
      <c r="BM322" s="224" t="s">
        <v>820</v>
      </c>
    </row>
    <row r="323" s="2" customFormat="1" ht="21.75" customHeight="1">
      <c r="A323" s="35"/>
      <c r="B323" s="36"/>
      <c r="C323" s="212" t="s">
        <v>821</v>
      </c>
      <c r="D323" s="212" t="s">
        <v>139</v>
      </c>
      <c r="E323" s="213" t="s">
        <v>822</v>
      </c>
      <c r="F323" s="214" t="s">
        <v>823</v>
      </c>
      <c r="G323" s="215" t="s">
        <v>155</v>
      </c>
      <c r="H323" s="216">
        <v>25</v>
      </c>
      <c r="I323" s="217"/>
      <c r="J323" s="218">
        <f>ROUND(I323*H323,2)</f>
        <v>0</v>
      </c>
      <c r="K323" s="219"/>
      <c r="L323" s="41"/>
      <c r="M323" s="220" t="s">
        <v>1</v>
      </c>
      <c r="N323" s="221" t="s">
        <v>39</v>
      </c>
      <c r="O323" s="88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343</v>
      </c>
      <c r="AT323" s="224" t="s">
        <v>139</v>
      </c>
      <c r="AU323" s="224" t="s">
        <v>144</v>
      </c>
      <c r="AY323" s="14" t="s">
        <v>135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144</v>
      </c>
      <c r="BK323" s="225">
        <f>ROUND(I323*H323,2)</f>
        <v>0</v>
      </c>
      <c r="BL323" s="14" t="s">
        <v>343</v>
      </c>
      <c r="BM323" s="224" t="s">
        <v>824</v>
      </c>
    </row>
    <row r="324" s="2" customFormat="1" ht="24.15" customHeight="1">
      <c r="A324" s="35"/>
      <c r="B324" s="36"/>
      <c r="C324" s="212" t="s">
        <v>825</v>
      </c>
      <c r="D324" s="212" t="s">
        <v>139</v>
      </c>
      <c r="E324" s="213" t="s">
        <v>826</v>
      </c>
      <c r="F324" s="214" t="s">
        <v>827</v>
      </c>
      <c r="G324" s="215" t="s">
        <v>155</v>
      </c>
      <c r="H324" s="216">
        <v>1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39</v>
      </c>
      <c r="O324" s="88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343</v>
      </c>
      <c r="AT324" s="224" t="s">
        <v>139</v>
      </c>
      <c r="AU324" s="224" t="s">
        <v>144</v>
      </c>
      <c r="AY324" s="14" t="s">
        <v>135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144</v>
      </c>
      <c r="BK324" s="225">
        <f>ROUND(I324*H324,2)</f>
        <v>0</v>
      </c>
      <c r="BL324" s="14" t="s">
        <v>343</v>
      </c>
      <c r="BM324" s="224" t="s">
        <v>828</v>
      </c>
    </row>
    <row r="325" s="2" customFormat="1" ht="24.15" customHeight="1">
      <c r="A325" s="35"/>
      <c r="B325" s="36"/>
      <c r="C325" s="226" t="s">
        <v>829</v>
      </c>
      <c r="D325" s="226" t="s">
        <v>147</v>
      </c>
      <c r="E325" s="227" t="s">
        <v>830</v>
      </c>
      <c r="F325" s="228" t="s">
        <v>831</v>
      </c>
      <c r="G325" s="229" t="s">
        <v>155</v>
      </c>
      <c r="H325" s="230">
        <v>1</v>
      </c>
      <c r="I325" s="231"/>
      <c r="J325" s="232">
        <f>ROUND(I325*H325,2)</f>
        <v>0</v>
      </c>
      <c r="K325" s="233"/>
      <c r="L325" s="234"/>
      <c r="M325" s="235" t="s">
        <v>1</v>
      </c>
      <c r="N325" s="236" t="s">
        <v>39</v>
      </c>
      <c r="O325" s="88"/>
      <c r="P325" s="222">
        <f>O325*H325</f>
        <v>0</v>
      </c>
      <c r="Q325" s="222">
        <v>0.0012099999999999999</v>
      </c>
      <c r="R325" s="222">
        <f>Q325*H325</f>
        <v>0.0012099999999999999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146</v>
      </c>
      <c r="AT325" s="224" t="s">
        <v>147</v>
      </c>
      <c r="AU325" s="224" t="s">
        <v>144</v>
      </c>
      <c r="AY325" s="14" t="s">
        <v>135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144</v>
      </c>
      <c r="BK325" s="225">
        <f>ROUND(I325*H325,2)</f>
        <v>0</v>
      </c>
      <c r="BL325" s="14" t="s">
        <v>343</v>
      </c>
      <c r="BM325" s="224" t="s">
        <v>832</v>
      </c>
    </row>
    <row r="326" s="2" customFormat="1" ht="24.15" customHeight="1">
      <c r="A326" s="35"/>
      <c r="B326" s="36"/>
      <c r="C326" s="212" t="s">
        <v>833</v>
      </c>
      <c r="D326" s="212" t="s">
        <v>139</v>
      </c>
      <c r="E326" s="213" t="s">
        <v>834</v>
      </c>
      <c r="F326" s="214" t="s">
        <v>835</v>
      </c>
      <c r="G326" s="215" t="s">
        <v>155</v>
      </c>
      <c r="H326" s="216">
        <v>1</v>
      </c>
      <c r="I326" s="217"/>
      <c r="J326" s="218">
        <f>ROUND(I326*H326,2)</f>
        <v>0</v>
      </c>
      <c r="K326" s="219"/>
      <c r="L326" s="41"/>
      <c r="M326" s="220" t="s">
        <v>1</v>
      </c>
      <c r="N326" s="221" t="s">
        <v>39</v>
      </c>
      <c r="O326" s="88"/>
      <c r="P326" s="222">
        <f>O326*H326</f>
        <v>0</v>
      </c>
      <c r="Q326" s="222">
        <v>0</v>
      </c>
      <c r="R326" s="222">
        <f>Q326*H326</f>
        <v>0</v>
      </c>
      <c r="S326" s="222">
        <v>0.014999999999999999</v>
      </c>
      <c r="T326" s="223">
        <f>S326*H326</f>
        <v>0.014999999999999999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343</v>
      </c>
      <c r="AT326" s="224" t="s">
        <v>139</v>
      </c>
      <c r="AU326" s="224" t="s">
        <v>144</v>
      </c>
      <c r="AY326" s="14" t="s">
        <v>135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144</v>
      </c>
      <c r="BK326" s="225">
        <f>ROUND(I326*H326,2)</f>
        <v>0</v>
      </c>
      <c r="BL326" s="14" t="s">
        <v>343</v>
      </c>
      <c r="BM326" s="224" t="s">
        <v>836</v>
      </c>
    </row>
    <row r="327" s="2" customFormat="1" ht="24.15" customHeight="1">
      <c r="A327" s="35"/>
      <c r="B327" s="36"/>
      <c r="C327" s="212" t="s">
        <v>837</v>
      </c>
      <c r="D327" s="212" t="s">
        <v>139</v>
      </c>
      <c r="E327" s="213" t="s">
        <v>838</v>
      </c>
      <c r="F327" s="214" t="s">
        <v>839</v>
      </c>
      <c r="G327" s="215" t="s">
        <v>155</v>
      </c>
      <c r="H327" s="216">
        <v>8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</v>
      </c>
      <c r="R327" s="222">
        <f>Q327*H327</f>
        <v>0</v>
      </c>
      <c r="S327" s="222">
        <v>0.00023000000000000001</v>
      </c>
      <c r="T327" s="223">
        <f>S327*H327</f>
        <v>0.0018400000000000001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343</v>
      </c>
      <c r="AT327" s="224" t="s">
        <v>139</v>
      </c>
      <c r="AU327" s="224" t="s">
        <v>144</v>
      </c>
      <c r="AY327" s="14" t="s">
        <v>135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144</v>
      </c>
      <c r="BK327" s="225">
        <f>ROUND(I327*H327,2)</f>
        <v>0</v>
      </c>
      <c r="BL327" s="14" t="s">
        <v>343</v>
      </c>
      <c r="BM327" s="224" t="s">
        <v>840</v>
      </c>
    </row>
    <row r="328" s="2" customFormat="1" ht="24.15" customHeight="1">
      <c r="A328" s="35"/>
      <c r="B328" s="36"/>
      <c r="C328" s="212" t="s">
        <v>841</v>
      </c>
      <c r="D328" s="212" t="s">
        <v>139</v>
      </c>
      <c r="E328" s="213" t="s">
        <v>842</v>
      </c>
      <c r="F328" s="214" t="s">
        <v>843</v>
      </c>
      <c r="G328" s="215" t="s">
        <v>155</v>
      </c>
      <c r="H328" s="216">
        <v>1</v>
      </c>
      <c r="I328" s="217"/>
      <c r="J328" s="218">
        <f>ROUND(I328*H328,2)</f>
        <v>0</v>
      </c>
      <c r="K328" s="219"/>
      <c r="L328" s="41"/>
      <c r="M328" s="220" t="s">
        <v>1</v>
      </c>
      <c r="N328" s="221" t="s">
        <v>39</v>
      </c>
      <c r="O328" s="88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343</v>
      </c>
      <c r="AT328" s="224" t="s">
        <v>139</v>
      </c>
      <c r="AU328" s="224" t="s">
        <v>144</v>
      </c>
      <c r="AY328" s="14" t="s">
        <v>135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144</v>
      </c>
      <c r="BK328" s="225">
        <f>ROUND(I328*H328,2)</f>
        <v>0</v>
      </c>
      <c r="BL328" s="14" t="s">
        <v>343</v>
      </c>
      <c r="BM328" s="224" t="s">
        <v>844</v>
      </c>
    </row>
    <row r="329" s="2" customFormat="1" ht="24.15" customHeight="1">
      <c r="A329" s="35"/>
      <c r="B329" s="36"/>
      <c r="C329" s="212" t="s">
        <v>845</v>
      </c>
      <c r="D329" s="212" t="s">
        <v>139</v>
      </c>
      <c r="E329" s="213" t="s">
        <v>846</v>
      </c>
      <c r="F329" s="214" t="s">
        <v>847</v>
      </c>
      <c r="G329" s="215" t="s">
        <v>155</v>
      </c>
      <c r="H329" s="216">
        <v>7</v>
      </c>
      <c r="I329" s="217"/>
      <c r="J329" s="218">
        <f>ROUND(I329*H329,2)</f>
        <v>0</v>
      </c>
      <c r="K329" s="219"/>
      <c r="L329" s="41"/>
      <c r="M329" s="220" t="s">
        <v>1</v>
      </c>
      <c r="N329" s="221" t="s">
        <v>39</v>
      </c>
      <c r="O329" s="88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343</v>
      </c>
      <c r="AT329" s="224" t="s">
        <v>139</v>
      </c>
      <c r="AU329" s="224" t="s">
        <v>144</v>
      </c>
      <c r="AY329" s="14" t="s">
        <v>135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144</v>
      </c>
      <c r="BK329" s="225">
        <f>ROUND(I329*H329,2)</f>
        <v>0</v>
      </c>
      <c r="BL329" s="14" t="s">
        <v>343</v>
      </c>
      <c r="BM329" s="224" t="s">
        <v>848</v>
      </c>
    </row>
    <row r="330" s="2" customFormat="1" ht="16.5" customHeight="1">
      <c r="A330" s="35"/>
      <c r="B330" s="36"/>
      <c r="C330" s="226" t="s">
        <v>849</v>
      </c>
      <c r="D330" s="226" t="s">
        <v>147</v>
      </c>
      <c r="E330" s="227" t="s">
        <v>850</v>
      </c>
      <c r="F330" s="228" t="s">
        <v>851</v>
      </c>
      <c r="G330" s="229" t="s">
        <v>155</v>
      </c>
      <c r="H330" s="230">
        <v>7</v>
      </c>
      <c r="I330" s="231"/>
      <c r="J330" s="232">
        <f>ROUND(I330*H330,2)</f>
        <v>0</v>
      </c>
      <c r="K330" s="233"/>
      <c r="L330" s="234"/>
      <c r="M330" s="235" t="s">
        <v>1</v>
      </c>
      <c r="N330" s="236" t="s">
        <v>39</v>
      </c>
      <c r="O330" s="88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146</v>
      </c>
      <c r="AT330" s="224" t="s">
        <v>147</v>
      </c>
      <c r="AU330" s="224" t="s">
        <v>144</v>
      </c>
      <c r="AY330" s="14" t="s">
        <v>135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144</v>
      </c>
      <c r="BK330" s="225">
        <f>ROUND(I330*H330,2)</f>
        <v>0</v>
      </c>
      <c r="BL330" s="14" t="s">
        <v>343</v>
      </c>
      <c r="BM330" s="224" t="s">
        <v>852</v>
      </c>
    </row>
    <row r="331" s="2" customFormat="1" ht="24.15" customHeight="1">
      <c r="A331" s="35"/>
      <c r="B331" s="36"/>
      <c r="C331" s="226" t="s">
        <v>853</v>
      </c>
      <c r="D331" s="226" t="s">
        <v>147</v>
      </c>
      <c r="E331" s="227" t="s">
        <v>854</v>
      </c>
      <c r="F331" s="228" t="s">
        <v>855</v>
      </c>
      <c r="G331" s="229" t="s">
        <v>155</v>
      </c>
      <c r="H331" s="230">
        <v>7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146</v>
      </c>
      <c r="AT331" s="224" t="s">
        <v>147</v>
      </c>
      <c r="AU331" s="224" t="s">
        <v>144</v>
      </c>
      <c r="AY331" s="14" t="s">
        <v>135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144</v>
      </c>
      <c r="BK331" s="225">
        <f>ROUND(I331*H331,2)</f>
        <v>0</v>
      </c>
      <c r="BL331" s="14" t="s">
        <v>343</v>
      </c>
      <c r="BM331" s="224" t="s">
        <v>856</v>
      </c>
    </row>
    <row r="332" s="2" customFormat="1" ht="24.15" customHeight="1">
      <c r="A332" s="35"/>
      <c r="B332" s="36"/>
      <c r="C332" s="226" t="s">
        <v>857</v>
      </c>
      <c r="D332" s="226" t="s">
        <v>147</v>
      </c>
      <c r="E332" s="227" t="s">
        <v>858</v>
      </c>
      <c r="F332" s="228" t="s">
        <v>859</v>
      </c>
      <c r="G332" s="229" t="s">
        <v>155</v>
      </c>
      <c r="H332" s="230">
        <v>11</v>
      </c>
      <c r="I332" s="231"/>
      <c r="J332" s="232">
        <f>ROUND(I332*H332,2)</f>
        <v>0</v>
      </c>
      <c r="K332" s="233"/>
      <c r="L332" s="234"/>
      <c r="M332" s="235" t="s">
        <v>1</v>
      </c>
      <c r="N332" s="236" t="s">
        <v>39</v>
      </c>
      <c r="O332" s="88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146</v>
      </c>
      <c r="AT332" s="224" t="s">
        <v>147</v>
      </c>
      <c r="AU332" s="224" t="s">
        <v>144</v>
      </c>
      <c r="AY332" s="14" t="s">
        <v>135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144</v>
      </c>
      <c r="BK332" s="225">
        <f>ROUND(I332*H332,2)</f>
        <v>0</v>
      </c>
      <c r="BL332" s="14" t="s">
        <v>343</v>
      </c>
      <c r="BM332" s="224" t="s">
        <v>860</v>
      </c>
    </row>
    <row r="333" s="2" customFormat="1" ht="24.15" customHeight="1">
      <c r="A333" s="35"/>
      <c r="B333" s="36"/>
      <c r="C333" s="212" t="s">
        <v>861</v>
      </c>
      <c r="D333" s="212" t="s">
        <v>139</v>
      </c>
      <c r="E333" s="213" t="s">
        <v>862</v>
      </c>
      <c r="F333" s="214" t="s">
        <v>863</v>
      </c>
      <c r="G333" s="215" t="s">
        <v>155</v>
      </c>
      <c r="H333" s="216">
        <v>2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39</v>
      </c>
      <c r="O333" s="88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343</v>
      </c>
      <c r="AT333" s="224" t="s">
        <v>139</v>
      </c>
      <c r="AU333" s="224" t="s">
        <v>144</v>
      </c>
      <c r="AY333" s="14" t="s">
        <v>135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144</v>
      </c>
      <c r="BK333" s="225">
        <f>ROUND(I333*H333,2)</f>
        <v>0</v>
      </c>
      <c r="BL333" s="14" t="s">
        <v>343</v>
      </c>
      <c r="BM333" s="224" t="s">
        <v>864</v>
      </c>
    </row>
    <row r="334" s="2" customFormat="1" ht="16.5" customHeight="1">
      <c r="A334" s="35"/>
      <c r="B334" s="36"/>
      <c r="C334" s="226" t="s">
        <v>865</v>
      </c>
      <c r="D334" s="226" t="s">
        <v>147</v>
      </c>
      <c r="E334" s="227" t="s">
        <v>866</v>
      </c>
      <c r="F334" s="228" t="s">
        <v>867</v>
      </c>
      <c r="G334" s="229" t="s">
        <v>155</v>
      </c>
      <c r="H334" s="230">
        <v>2</v>
      </c>
      <c r="I334" s="231"/>
      <c r="J334" s="232">
        <f>ROUND(I334*H334,2)</f>
        <v>0</v>
      </c>
      <c r="K334" s="233"/>
      <c r="L334" s="234"/>
      <c r="M334" s="235" t="s">
        <v>1</v>
      </c>
      <c r="N334" s="236" t="s">
        <v>39</v>
      </c>
      <c r="O334" s="88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146</v>
      </c>
      <c r="AT334" s="224" t="s">
        <v>147</v>
      </c>
      <c r="AU334" s="224" t="s">
        <v>144</v>
      </c>
      <c r="AY334" s="14" t="s">
        <v>135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144</v>
      </c>
      <c r="BK334" s="225">
        <f>ROUND(I334*H334,2)</f>
        <v>0</v>
      </c>
      <c r="BL334" s="14" t="s">
        <v>343</v>
      </c>
      <c r="BM334" s="224" t="s">
        <v>868</v>
      </c>
    </row>
    <row r="335" s="2" customFormat="1" ht="24.15" customHeight="1">
      <c r="A335" s="35"/>
      <c r="B335" s="36"/>
      <c r="C335" s="226" t="s">
        <v>869</v>
      </c>
      <c r="D335" s="226" t="s">
        <v>147</v>
      </c>
      <c r="E335" s="227" t="s">
        <v>870</v>
      </c>
      <c r="F335" s="228" t="s">
        <v>871</v>
      </c>
      <c r="G335" s="229" t="s">
        <v>155</v>
      </c>
      <c r="H335" s="230">
        <v>2</v>
      </c>
      <c r="I335" s="231"/>
      <c r="J335" s="232">
        <f>ROUND(I335*H335,2)</f>
        <v>0</v>
      </c>
      <c r="K335" s="233"/>
      <c r="L335" s="234"/>
      <c r="M335" s="235" t="s">
        <v>1</v>
      </c>
      <c r="N335" s="236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146</v>
      </c>
      <c r="AT335" s="224" t="s">
        <v>147</v>
      </c>
      <c r="AU335" s="224" t="s">
        <v>144</v>
      </c>
      <c r="AY335" s="14" t="s">
        <v>135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144</v>
      </c>
      <c r="BK335" s="225">
        <f>ROUND(I335*H335,2)</f>
        <v>0</v>
      </c>
      <c r="BL335" s="14" t="s">
        <v>343</v>
      </c>
      <c r="BM335" s="224" t="s">
        <v>872</v>
      </c>
    </row>
    <row r="336" s="2" customFormat="1" ht="33" customHeight="1">
      <c r="A336" s="35"/>
      <c r="B336" s="36"/>
      <c r="C336" s="212" t="s">
        <v>873</v>
      </c>
      <c r="D336" s="212" t="s">
        <v>139</v>
      </c>
      <c r="E336" s="213" t="s">
        <v>874</v>
      </c>
      <c r="F336" s="214" t="s">
        <v>875</v>
      </c>
      <c r="G336" s="215" t="s">
        <v>155</v>
      </c>
      <c r="H336" s="216">
        <v>9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39</v>
      </c>
      <c r="O336" s="88"/>
      <c r="P336" s="222">
        <f>O336*H336</f>
        <v>0</v>
      </c>
      <c r="Q336" s="222">
        <v>0</v>
      </c>
      <c r="R336" s="222">
        <f>Q336*H336</f>
        <v>0</v>
      </c>
      <c r="S336" s="222">
        <v>0.00010000000000000001</v>
      </c>
      <c r="T336" s="223">
        <f>S336*H336</f>
        <v>0.00090000000000000008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343</v>
      </c>
      <c r="AT336" s="224" t="s">
        <v>139</v>
      </c>
      <c r="AU336" s="224" t="s">
        <v>144</v>
      </c>
      <c r="AY336" s="14" t="s">
        <v>135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144</v>
      </c>
      <c r="BK336" s="225">
        <f>ROUND(I336*H336,2)</f>
        <v>0</v>
      </c>
      <c r="BL336" s="14" t="s">
        <v>343</v>
      </c>
      <c r="BM336" s="224" t="s">
        <v>876</v>
      </c>
    </row>
    <row r="337" s="2" customFormat="1" ht="24.15" customHeight="1">
      <c r="A337" s="35"/>
      <c r="B337" s="36"/>
      <c r="C337" s="212" t="s">
        <v>877</v>
      </c>
      <c r="D337" s="212" t="s">
        <v>139</v>
      </c>
      <c r="E337" s="213" t="s">
        <v>878</v>
      </c>
      <c r="F337" s="214" t="s">
        <v>879</v>
      </c>
      <c r="G337" s="215" t="s">
        <v>155</v>
      </c>
      <c r="H337" s="216">
        <v>1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39</v>
      </c>
      <c r="O337" s="88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343</v>
      </c>
      <c r="AT337" s="224" t="s">
        <v>139</v>
      </c>
      <c r="AU337" s="224" t="s">
        <v>144</v>
      </c>
      <c r="AY337" s="14" t="s">
        <v>135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144</v>
      </c>
      <c r="BK337" s="225">
        <f>ROUND(I337*H337,2)</f>
        <v>0</v>
      </c>
      <c r="BL337" s="14" t="s">
        <v>343</v>
      </c>
      <c r="BM337" s="224" t="s">
        <v>880</v>
      </c>
    </row>
    <row r="338" s="2" customFormat="1" ht="16.5" customHeight="1">
      <c r="A338" s="35"/>
      <c r="B338" s="36"/>
      <c r="C338" s="226" t="s">
        <v>881</v>
      </c>
      <c r="D338" s="226" t="s">
        <v>147</v>
      </c>
      <c r="E338" s="227" t="s">
        <v>882</v>
      </c>
      <c r="F338" s="228" t="s">
        <v>883</v>
      </c>
      <c r="G338" s="229" t="s">
        <v>155</v>
      </c>
      <c r="H338" s="230">
        <v>1</v>
      </c>
      <c r="I338" s="231"/>
      <c r="J338" s="232">
        <f>ROUND(I338*H338,2)</f>
        <v>0</v>
      </c>
      <c r="K338" s="233"/>
      <c r="L338" s="234"/>
      <c r="M338" s="235" t="s">
        <v>1</v>
      </c>
      <c r="N338" s="236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146</v>
      </c>
      <c r="AT338" s="224" t="s">
        <v>147</v>
      </c>
      <c r="AU338" s="224" t="s">
        <v>144</v>
      </c>
      <c r="AY338" s="14" t="s">
        <v>135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144</v>
      </c>
      <c r="BK338" s="225">
        <f>ROUND(I338*H338,2)</f>
        <v>0</v>
      </c>
      <c r="BL338" s="14" t="s">
        <v>343</v>
      </c>
      <c r="BM338" s="224" t="s">
        <v>884</v>
      </c>
    </row>
    <row r="339" s="2" customFormat="1" ht="24.15" customHeight="1">
      <c r="A339" s="35"/>
      <c r="B339" s="36"/>
      <c r="C339" s="212" t="s">
        <v>885</v>
      </c>
      <c r="D339" s="212" t="s">
        <v>139</v>
      </c>
      <c r="E339" s="213" t="s">
        <v>886</v>
      </c>
      <c r="F339" s="214" t="s">
        <v>887</v>
      </c>
      <c r="G339" s="215" t="s">
        <v>155</v>
      </c>
      <c r="H339" s="216">
        <v>18</v>
      </c>
      <c r="I339" s="217"/>
      <c r="J339" s="218">
        <f>ROUND(I339*H339,2)</f>
        <v>0</v>
      </c>
      <c r="K339" s="219"/>
      <c r="L339" s="41"/>
      <c r="M339" s="220" t="s">
        <v>1</v>
      </c>
      <c r="N339" s="221" t="s">
        <v>39</v>
      </c>
      <c r="O339" s="88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343</v>
      </c>
      <c r="AT339" s="224" t="s">
        <v>139</v>
      </c>
      <c r="AU339" s="224" t="s">
        <v>144</v>
      </c>
      <c r="AY339" s="14" t="s">
        <v>135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144</v>
      </c>
      <c r="BK339" s="225">
        <f>ROUND(I339*H339,2)</f>
        <v>0</v>
      </c>
      <c r="BL339" s="14" t="s">
        <v>343</v>
      </c>
      <c r="BM339" s="224" t="s">
        <v>888</v>
      </c>
    </row>
    <row r="340" s="2" customFormat="1" ht="24.15" customHeight="1">
      <c r="A340" s="35"/>
      <c r="B340" s="36"/>
      <c r="C340" s="226" t="s">
        <v>889</v>
      </c>
      <c r="D340" s="226" t="s">
        <v>147</v>
      </c>
      <c r="E340" s="227" t="s">
        <v>890</v>
      </c>
      <c r="F340" s="228" t="s">
        <v>891</v>
      </c>
      <c r="G340" s="229" t="s">
        <v>155</v>
      </c>
      <c r="H340" s="230">
        <v>2</v>
      </c>
      <c r="I340" s="231"/>
      <c r="J340" s="232">
        <f>ROUND(I340*H340,2)</f>
        <v>0</v>
      </c>
      <c r="K340" s="233"/>
      <c r="L340" s="234"/>
      <c r="M340" s="235" t="s">
        <v>1</v>
      </c>
      <c r="N340" s="236" t="s">
        <v>39</v>
      </c>
      <c r="O340" s="88"/>
      <c r="P340" s="222">
        <f>O340*H340</f>
        <v>0</v>
      </c>
      <c r="Q340" s="222">
        <v>0.00010000000000000001</v>
      </c>
      <c r="R340" s="222">
        <f>Q340*H340</f>
        <v>0.00020000000000000001</v>
      </c>
      <c r="S340" s="222">
        <v>0</v>
      </c>
      <c r="T340" s="22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146</v>
      </c>
      <c r="AT340" s="224" t="s">
        <v>147</v>
      </c>
      <c r="AU340" s="224" t="s">
        <v>144</v>
      </c>
      <c r="AY340" s="14" t="s">
        <v>135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144</v>
      </c>
      <c r="BK340" s="225">
        <f>ROUND(I340*H340,2)</f>
        <v>0</v>
      </c>
      <c r="BL340" s="14" t="s">
        <v>343</v>
      </c>
      <c r="BM340" s="224" t="s">
        <v>892</v>
      </c>
    </row>
    <row r="341" s="2" customFormat="1" ht="24.15" customHeight="1">
      <c r="A341" s="35"/>
      <c r="B341" s="36"/>
      <c r="C341" s="226" t="s">
        <v>893</v>
      </c>
      <c r="D341" s="226" t="s">
        <v>147</v>
      </c>
      <c r="E341" s="227" t="s">
        <v>894</v>
      </c>
      <c r="F341" s="228" t="s">
        <v>895</v>
      </c>
      <c r="G341" s="229" t="s">
        <v>155</v>
      </c>
      <c r="H341" s="230">
        <v>16</v>
      </c>
      <c r="I341" s="231"/>
      <c r="J341" s="232">
        <f>ROUND(I341*H341,2)</f>
        <v>0</v>
      </c>
      <c r="K341" s="233"/>
      <c r="L341" s="234"/>
      <c r="M341" s="235" t="s">
        <v>1</v>
      </c>
      <c r="N341" s="236" t="s">
        <v>39</v>
      </c>
      <c r="O341" s="88"/>
      <c r="P341" s="222">
        <f>O341*H341</f>
        <v>0</v>
      </c>
      <c r="Q341" s="222">
        <v>0.00010000000000000001</v>
      </c>
      <c r="R341" s="222">
        <f>Q341*H341</f>
        <v>0.0016000000000000001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146</v>
      </c>
      <c r="AT341" s="224" t="s">
        <v>147</v>
      </c>
      <c r="AU341" s="224" t="s">
        <v>144</v>
      </c>
      <c r="AY341" s="14" t="s">
        <v>135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144</v>
      </c>
      <c r="BK341" s="225">
        <f>ROUND(I341*H341,2)</f>
        <v>0</v>
      </c>
      <c r="BL341" s="14" t="s">
        <v>343</v>
      </c>
      <c r="BM341" s="224" t="s">
        <v>896</v>
      </c>
    </row>
    <row r="342" s="2" customFormat="1" ht="37.8" customHeight="1">
      <c r="A342" s="35"/>
      <c r="B342" s="36"/>
      <c r="C342" s="212" t="s">
        <v>897</v>
      </c>
      <c r="D342" s="212" t="s">
        <v>139</v>
      </c>
      <c r="E342" s="213" t="s">
        <v>898</v>
      </c>
      <c r="F342" s="214" t="s">
        <v>899</v>
      </c>
      <c r="G342" s="215" t="s">
        <v>155</v>
      </c>
      <c r="H342" s="216">
        <v>8</v>
      </c>
      <c r="I342" s="217"/>
      <c r="J342" s="218">
        <f>ROUND(I342*H342,2)</f>
        <v>0</v>
      </c>
      <c r="K342" s="219"/>
      <c r="L342" s="41"/>
      <c r="M342" s="220" t="s">
        <v>1</v>
      </c>
      <c r="N342" s="221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5.0000000000000002E-05</v>
      </c>
      <c r="T342" s="223">
        <f>S342*H342</f>
        <v>0.00040000000000000002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343</v>
      </c>
      <c r="AT342" s="224" t="s">
        <v>139</v>
      </c>
      <c r="AU342" s="224" t="s">
        <v>144</v>
      </c>
      <c r="AY342" s="14" t="s">
        <v>135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144</v>
      </c>
      <c r="BK342" s="225">
        <f>ROUND(I342*H342,2)</f>
        <v>0</v>
      </c>
      <c r="BL342" s="14" t="s">
        <v>343</v>
      </c>
      <c r="BM342" s="224" t="s">
        <v>900</v>
      </c>
    </row>
    <row r="343" s="2" customFormat="1" ht="24.15" customHeight="1">
      <c r="A343" s="35"/>
      <c r="B343" s="36"/>
      <c r="C343" s="212" t="s">
        <v>901</v>
      </c>
      <c r="D343" s="212" t="s">
        <v>139</v>
      </c>
      <c r="E343" s="213" t="s">
        <v>902</v>
      </c>
      <c r="F343" s="214" t="s">
        <v>903</v>
      </c>
      <c r="G343" s="215" t="s">
        <v>155</v>
      </c>
      <c r="H343" s="216">
        <v>8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39</v>
      </c>
      <c r="O343" s="88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343</v>
      </c>
      <c r="AT343" s="224" t="s">
        <v>139</v>
      </c>
      <c r="AU343" s="224" t="s">
        <v>144</v>
      </c>
      <c r="AY343" s="14" t="s">
        <v>135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144</v>
      </c>
      <c r="BK343" s="225">
        <f>ROUND(I343*H343,2)</f>
        <v>0</v>
      </c>
      <c r="BL343" s="14" t="s">
        <v>343</v>
      </c>
      <c r="BM343" s="224" t="s">
        <v>904</v>
      </c>
    </row>
    <row r="344" s="2" customFormat="1" ht="16.5" customHeight="1">
      <c r="A344" s="35"/>
      <c r="B344" s="36"/>
      <c r="C344" s="226" t="s">
        <v>905</v>
      </c>
      <c r="D344" s="226" t="s">
        <v>147</v>
      </c>
      <c r="E344" s="227" t="s">
        <v>906</v>
      </c>
      <c r="F344" s="228" t="s">
        <v>907</v>
      </c>
      <c r="G344" s="229" t="s">
        <v>155</v>
      </c>
      <c r="H344" s="230">
        <v>2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39</v>
      </c>
      <c r="O344" s="88"/>
      <c r="P344" s="222">
        <f>O344*H344</f>
        <v>0</v>
      </c>
      <c r="Q344" s="222">
        <v>0.00040000000000000002</v>
      </c>
      <c r="R344" s="222">
        <f>Q344*H344</f>
        <v>0.00080000000000000004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146</v>
      </c>
      <c r="AT344" s="224" t="s">
        <v>147</v>
      </c>
      <c r="AU344" s="224" t="s">
        <v>144</v>
      </c>
      <c r="AY344" s="14" t="s">
        <v>135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144</v>
      </c>
      <c r="BK344" s="225">
        <f>ROUND(I344*H344,2)</f>
        <v>0</v>
      </c>
      <c r="BL344" s="14" t="s">
        <v>343</v>
      </c>
      <c r="BM344" s="224" t="s">
        <v>908</v>
      </c>
    </row>
    <row r="345" s="2" customFormat="1" ht="16.5" customHeight="1">
      <c r="A345" s="35"/>
      <c r="B345" s="36"/>
      <c r="C345" s="226" t="s">
        <v>909</v>
      </c>
      <c r="D345" s="226" t="s">
        <v>147</v>
      </c>
      <c r="E345" s="227" t="s">
        <v>910</v>
      </c>
      <c r="F345" s="228" t="s">
        <v>911</v>
      </c>
      <c r="G345" s="229" t="s">
        <v>155</v>
      </c>
      <c r="H345" s="230">
        <v>6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0.00040000000000000002</v>
      </c>
      <c r="R345" s="222">
        <f>Q345*H345</f>
        <v>0.0024000000000000002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146</v>
      </c>
      <c r="AT345" s="224" t="s">
        <v>147</v>
      </c>
      <c r="AU345" s="224" t="s">
        <v>144</v>
      </c>
      <c r="AY345" s="14" t="s">
        <v>135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144</v>
      </c>
      <c r="BK345" s="225">
        <f>ROUND(I345*H345,2)</f>
        <v>0</v>
      </c>
      <c r="BL345" s="14" t="s">
        <v>343</v>
      </c>
      <c r="BM345" s="224" t="s">
        <v>912</v>
      </c>
    </row>
    <row r="346" s="2" customFormat="1" ht="24.15" customHeight="1">
      <c r="A346" s="35"/>
      <c r="B346" s="36"/>
      <c r="C346" s="212" t="s">
        <v>913</v>
      </c>
      <c r="D346" s="212" t="s">
        <v>139</v>
      </c>
      <c r="E346" s="213" t="s">
        <v>914</v>
      </c>
      <c r="F346" s="214" t="s">
        <v>915</v>
      </c>
      <c r="G346" s="215" t="s">
        <v>155</v>
      </c>
      <c r="H346" s="216">
        <v>1</v>
      </c>
      <c r="I346" s="217"/>
      <c r="J346" s="218">
        <f>ROUND(I346*H346,2)</f>
        <v>0</v>
      </c>
      <c r="K346" s="219"/>
      <c r="L346" s="41"/>
      <c r="M346" s="220" t="s">
        <v>1</v>
      </c>
      <c r="N346" s="221" t="s">
        <v>39</v>
      </c>
      <c r="O346" s="88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343</v>
      </c>
      <c r="AT346" s="224" t="s">
        <v>139</v>
      </c>
      <c r="AU346" s="224" t="s">
        <v>144</v>
      </c>
      <c r="AY346" s="14" t="s">
        <v>135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144</v>
      </c>
      <c r="BK346" s="225">
        <f>ROUND(I346*H346,2)</f>
        <v>0</v>
      </c>
      <c r="BL346" s="14" t="s">
        <v>343</v>
      </c>
      <c r="BM346" s="224" t="s">
        <v>916</v>
      </c>
    </row>
    <row r="347" s="2" customFormat="1" ht="16.5" customHeight="1">
      <c r="A347" s="35"/>
      <c r="B347" s="36"/>
      <c r="C347" s="226" t="s">
        <v>917</v>
      </c>
      <c r="D347" s="226" t="s">
        <v>147</v>
      </c>
      <c r="E347" s="227" t="s">
        <v>918</v>
      </c>
      <c r="F347" s="228" t="s">
        <v>919</v>
      </c>
      <c r="G347" s="229" t="s">
        <v>155</v>
      </c>
      <c r="H347" s="230">
        <v>1</v>
      </c>
      <c r="I347" s="231"/>
      <c r="J347" s="232">
        <f>ROUND(I347*H347,2)</f>
        <v>0</v>
      </c>
      <c r="K347" s="233"/>
      <c r="L347" s="234"/>
      <c r="M347" s="235" t="s">
        <v>1</v>
      </c>
      <c r="N347" s="236" t="s">
        <v>39</v>
      </c>
      <c r="O347" s="88"/>
      <c r="P347" s="222">
        <f>O347*H347</f>
        <v>0</v>
      </c>
      <c r="Q347" s="222">
        <v>0.00040000000000000002</v>
      </c>
      <c r="R347" s="222">
        <f>Q347*H347</f>
        <v>0.00040000000000000002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146</v>
      </c>
      <c r="AT347" s="224" t="s">
        <v>147</v>
      </c>
      <c r="AU347" s="224" t="s">
        <v>144</v>
      </c>
      <c r="AY347" s="14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144</v>
      </c>
      <c r="BK347" s="225">
        <f>ROUND(I347*H347,2)</f>
        <v>0</v>
      </c>
      <c r="BL347" s="14" t="s">
        <v>343</v>
      </c>
      <c r="BM347" s="224" t="s">
        <v>920</v>
      </c>
    </row>
    <row r="348" s="2" customFormat="1" ht="24.15" customHeight="1">
      <c r="A348" s="35"/>
      <c r="B348" s="36"/>
      <c r="C348" s="212" t="s">
        <v>921</v>
      </c>
      <c r="D348" s="212" t="s">
        <v>139</v>
      </c>
      <c r="E348" s="213" t="s">
        <v>922</v>
      </c>
      <c r="F348" s="214" t="s">
        <v>923</v>
      </c>
      <c r="G348" s="215" t="s">
        <v>155</v>
      </c>
      <c r="H348" s="216">
        <v>2</v>
      </c>
      <c r="I348" s="217"/>
      <c r="J348" s="218">
        <f>ROUND(I348*H348,2)</f>
        <v>0</v>
      </c>
      <c r="K348" s="219"/>
      <c r="L348" s="41"/>
      <c r="M348" s="220" t="s">
        <v>1</v>
      </c>
      <c r="N348" s="221" t="s">
        <v>39</v>
      </c>
      <c r="O348" s="88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343</v>
      </c>
      <c r="AT348" s="224" t="s">
        <v>139</v>
      </c>
      <c r="AU348" s="224" t="s">
        <v>144</v>
      </c>
      <c r="AY348" s="14" t="s">
        <v>135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144</v>
      </c>
      <c r="BK348" s="225">
        <f>ROUND(I348*H348,2)</f>
        <v>0</v>
      </c>
      <c r="BL348" s="14" t="s">
        <v>343</v>
      </c>
      <c r="BM348" s="224" t="s">
        <v>924</v>
      </c>
    </row>
    <row r="349" s="2" customFormat="1" ht="16.5" customHeight="1">
      <c r="A349" s="35"/>
      <c r="B349" s="36"/>
      <c r="C349" s="226" t="s">
        <v>925</v>
      </c>
      <c r="D349" s="226" t="s">
        <v>147</v>
      </c>
      <c r="E349" s="227" t="s">
        <v>926</v>
      </c>
      <c r="F349" s="228" t="s">
        <v>927</v>
      </c>
      <c r="G349" s="229" t="s">
        <v>155</v>
      </c>
      <c r="H349" s="230">
        <v>2</v>
      </c>
      <c r="I349" s="231"/>
      <c r="J349" s="232">
        <f>ROUND(I349*H349,2)</f>
        <v>0</v>
      </c>
      <c r="K349" s="233"/>
      <c r="L349" s="234"/>
      <c r="M349" s="235" t="s">
        <v>1</v>
      </c>
      <c r="N349" s="236" t="s">
        <v>39</v>
      </c>
      <c r="O349" s="88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146</v>
      </c>
      <c r="AT349" s="224" t="s">
        <v>147</v>
      </c>
      <c r="AU349" s="224" t="s">
        <v>144</v>
      </c>
      <c r="AY349" s="14" t="s">
        <v>135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144</v>
      </c>
      <c r="BK349" s="225">
        <f>ROUND(I349*H349,2)</f>
        <v>0</v>
      </c>
      <c r="BL349" s="14" t="s">
        <v>343</v>
      </c>
      <c r="BM349" s="224" t="s">
        <v>928</v>
      </c>
    </row>
    <row r="350" s="2" customFormat="1" ht="24.15" customHeight="1">
      <c r="A350" s="35"/>
      <c r="B350" s="36"/>
      <c r="C350" s="212" t="s">
        <v>929</v>
      </c>
      <c r="D350" s="212" t="s">
        <v>139</v>
      </c>
      <c r="E350" s="213" t="s">
        <v>930</v>
      </c>
      <c r="F350" s="214" t="s">
        <v>931</v>
      </c>
      <c r="G350" s="215" t="s">
        <v>155</v>
      </c>
      <c r="H350" s="216">
        <v>2</v>
      </c>
      <c r="I350" s="217"/>
      <c r="J350" s="218">
        <f>ROUND(I350*H350,2)</f>
        <v>0</v>
      </c>
      <c r="K350" s="219"/>
      <c r="L350" s="41"/>
      <c r="M350" s="220" t="s">
        <v>1</v>
      </c>
      <c r="N350" s="221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343</v>
      </c>
      <c r="AT350" s="224" t="s">
        <v>139</v>
      </c>
      <c r="AU350" s="224" t="s">
        <v>144</v>
      </c>
      <c r="AY350" s="14" t="s">
        <v>135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144</v>
      </c>
      <c r="BK350" s="225">
        <f>ROUND(I350*H350,2)</f>
        <v>0</v>
      </c>
      <c r="BL350" s="14" t="s">
        <v>343</v>
      </c>
      <c r="BM350" s="224" t="s">
        <v>932</v>
      </c>
    </row>
    <row r="351" s="2" customFormat="1" ht="21.75" customHeight="1">
      <c r="A351" s="35"/>
      <c r="B351" s="36"/>
      <c r="C351" s="226" t="s">
        <v>933</v>
      </c>
      <c r="D351" s="226" t="s">
        <v>147</v>
      </c>
      <c r="E351" s="227" t="s">
        <v>934</v>
      </c>
      <c r="F351" s="228" t="s">
        <v>935</v>
      </c>
      <c r="G351" s="229" t="s">
        <v>155</v>
      </c>
      <c r="H351" s="230">
        <v>2</v>
      </c>
      <c r="I351" s="231"/>
      <c r="J351" s="232">
        <f>ROUND(I351*H351,2)</f>
        <v>0</v>
      </c>
      <c r="K351" s="233"/>
      <c r="L351" s="234"/>
      <c r="M351" s="235" t="s">
        <v>1</v>
      </c>
      <c r="N351" s="236" t="s">
        <v>39</v>
      </c>
      <c r="O351" s="88"/>
      <c r="P351" s="222">
        <f>O351*H351</f>
        <v>0</v>
      </c>
      <c r="Q351" s="222">
        <v>0.00080000000000000004</v>
      </c>
      <c r="R351" s="222">
        <f>Q351*H351</f>
        <v>0.0016000000000000001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146</v>
      </c>
      <c r="AT351" s="224" t="s">
        <v>147</v>
      </c>
      <c r="AU351" s="224" t="s">
        <v>144</v>
      </c>
      <c r="AY351" s="14" t="s">
        <v>135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144</v>
      </c>
      <c r="BK351" s="225">
        <f>ROUND(I351*H351,2)</f>
        <v>0</v>
      </c>
      <c r="BL351" s="14" t="s">
        <v>343</v>
      </c>
      <c r="BM351" s="224" t="s">
        <v>936</v>
      </c>
    </row>
    <row r="352" s="2" customFormat="1" ht="16.5" customHeight="1">
      <c r="A352" s="35"/>
      <c r="B352" s="36"/>
      <c r="C352" s="226" t="s">
        <v>937</v>
      </c>
      <c r="D352" s="226" t="s">
        <v>147</v>
      </c>
      <c r="E352" s="227" t="s">
        <v>938</v>
      </c>
      <c r="F352" s="228" t="s">
        <v>939</v>
      </c>
      <c r="G352" s="229" t="s">
        <v>155</v>
      </c>
      <c r="H352" s="230">
        <v>2</v>
      </c>
      <c r="I352" s="231"/>
      <c r="J352" s="232">
        <f>ROUND(I352*H352,2)</f>
        <v>0</v>
      </c>
      <c r="K352" s="233"/>
      <c r="L352" s="234"/>
      <c r="M352" s="235" t="s">
        <v>1</v>
      </c>
      <c r="N352" s="236" t="s">
        <v>39</v>
      </c>
      <c r="O352" s="88"/>
      <c r="P352" s="222">
        <f>O352*H352</f>
        <v>0</v>
      </c>
      <c r="Q352" s="222">
        <v>5.0000000000000002E-05</v>
      </c>
      <c r="R352" s="222">
        <f>Q352*H352</f>
        <v>0.00010000000000000001</v>
      </c>
      <c r="S352" s="222">
        <v>0</v>
      </c>
      <c r="T352" s="22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146</v>
      </c>
      <c r="AT352" s="224" t="s">
        <v>147</v>
      </c>
      <c r="AU352" s="224" t="s">
        <v>144</v>
      </c>
      <c r="AY352" s="14" t="s">
        <v>135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144</v>
      </c>
      <c r="BK352" s="225">
        <f>ROUND(I352*H352,2)</f>
        <v>0</v>
      </c>
      <c r="BL352" s="14" t="s">
        <v>343</v>
      </c>
      <c r="BM352" s="224" t="s">
        <v>940</v>
      </c>
    </row>
    <row r="353" s="2" customFormat="1" ht="44.25" customHeight="1">
      <c r="A353" s="35"/>
      <c r="B353" s="36"/>
      <c r="C353" s="212" t="s">
        <v>941</v>
      </c>
      <c r="D353" s="212" t="s">
        <v>139</v>
      </c>
      <c r="E353" s="213" t="s">
        <v>942</v>
      </c>
      <c r="F353" s="214" t="s">
        <v>943</v>
      </c>
      <c r="G353" s="215" t="s">
        <v>155</v>
      </c>
      <c r="H353" s="216">
        <v>3</v>
      </c>
      <c r="I353" s="217"/>
      <c r="J353" s="218">
        <f>ROUND(I353*H353,2)</f>
        <v>0</v>
      </c>
      <c r="K353" s="219"/>
      <c r="L353" s="41"/>
      <c r="M353" s="220" t="s">
        <v>1</v>
      </c>
      <c r="N353" s="221" t="s">
        <v>39</v>
      </c>
      <c r="O353" s="88"/>
      <c r="P353" s="222">
        <f>O353*H353</f>
        <v>0</v>
      </c>
      <c r="Q353" s="222">
        <v>0</v>
      </c>
      <c r="R353" s="222">
        <f>Q353*H353</f>
        <v>0</v>
      </c>
      <c r="S353" s="222">
        <v>0.001</v>
      </c>
      <c r="T353" s="223">
        <f>S353*H353</f>
        <v>0.0030000000000000001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343</v>
      </c>
      <c r="AT353" s="224" t="s">
        <v>139</v>
      </c>
      <c r="AU353" s="224" t="s">
        <v>144</v>
      </c>
      <c r="AY353" s="14" t="s">
        <v>135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144</v>
      </c>
      <c r="BK353" s="225">
        <f>ROUND(I353*H353,2)</f>
        <v>0</v>
      </c>
      <c r="BL353" s="14" t="s">
        <v>343</v>
      </c>
      <c r="BM353" s="224" t="s">
        <v>944</v>
      </c>
    </row>
    <row r="354" s="2" customFormat="1" ht="44.25" customHeight="1">
      <c r="A354" s="35"/>
      <c r="B354" s="36"/>
      <c r="C354" s="212" t="s">
        <v>945</v>
      </c>
      <c r="D354" s="212" t="s">
        <v>139</v>
      </c>
      <c r="E354" s="213" t="s">
        <v>946</v>
      </c>
      <c r="F354" s="214" t="s">
        <v>947</v>
      </c>
      <c r="G354" s="215" t="s">
        <v>155</v>
      </c>
      <c r="H354" s="216">
        <v>3</v>
      </c>
      <c r="I354" s="217"/>
      <c r="J354" s="218">
        <f>ROUND(I354*H354,2)</f>
        <v>0</v>
      </c>
      <c r="K354" s="219"/>
      <c r="L354" s="41"/>
      <c r="M354" s="220" t="s">
        <v>1</v>
      </c>
      <c r="N354" s="221" t="s">
        <v>39</v>
      </c>
      <c r="O354" s="88"/>
      <c r="P354" s="222">
        <f>O354*H354</f>
        <v>0</v>
      </c>
      <c r="Q354" s="222">
        <v>0</v>
      </c>
      <c r="R354" s="222">
        <f>Q354*H354</f>
        <v>0</v>
      </c>
      <c r="S354" s="222">
        <v>0.00080000000000000004</v>
      </c>
      <c r="T354" s="223">
        <f>S354*H354</f>
        <v>0.0024000000000000002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343</v>
      </c>
      <c r="AT354" s="224" t="s">
        <v>139</v>
      </c>
      <c r="AU354" s="224" t="s">
        <v>144</v>
      </c>
      <c r="AY354" s="14" t="s">
        <v>135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144</v>
      </c>
      <c r="BK354" s="225">
        <f>ROUND(I354*H354,2)</f>
        <v>0</v>
      </c>
      <c r="BL354" s="14" t="s">
        <v>343</v>
      </c>
      <c r="BM354" s="224" t="s">
        <v>948</v>
      </c>
    </row>
    <row r="355" s="2" customFormat="1" ht="33" customHeight="1">
      <c r="A355" s="35"/>
      <c r="B355" s="36"/>
      <c r="C355" s="212" t="s">
        <v>949</v>
      </c>
      <c r="D355" s="212" t="s">
        <v>139</v>
      </c>
      <c r="E355" s="213" t="s">
        <v>950</v>
      </c>
      <c r="F355" s="214" t="s">
        <v>951</v>
      </c>
      <c r="G355" s="215" t="s">
        <v>270</v>
      </c>
      <c r="H355" s="216">
        <v>10</v>
      </c>
      <c r="I355" s="217"/>
      <c r="J355" s="218">
        <f>ROUND(I355*H355,2)</f>
        <v>0</v>
      </c>
      <c r="K355" s="219"/>
      <c r="L355" s="41"/>
      <c r="M355" s="220" t="s">
        <v>1</v>
      </c>
      <c r="N355" s="221" t="s">
        <v>39</v>
      </c>
      <c r="O355" s="88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343</v>
      </c>
      <c r="AT355" s="224" t="s">
        <v>139</v>
      </c>
      <c r="AU355" s="224" t="s">
        <v>144</v>
      </c>
      <c r="AY355" s="14" t="s">
        <v>135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144</v>
      </c>
      <c r="BK355" s="225">
        <f>ROUND(I355*H355,2)</f>
        <v>0</v>
      </c>
      <c r="BL355" s="14" t="s">
        <v>343</v>
      </c>
      <c r="BM355" s="224" t="s">
        <v>952</v>
      </c>
    </row>
    <row r="356" s="2" customFormat="1" ht="24.15" customHeight="1">
      <c r="A356" s="35"/>
      <c r="B356" s="36"/>
      <c r="C356" s="226" t="s">
        <v>953</v>
      </c>
      <c r="D356" s="226" t="s">
        <v>147</v>
      </c>
      <c r="E356" s="227" t="s">
        <v>954</v>
      </c>
      <c r="F356" s="228" t="s">
        <v>955</v>
      </c>
      <c r="G356" s="229" t="s">
        <v>270</v>
      </c>
      <c r="H356" s="230">
        <v>10</v>
      </c>
      <c r="I356" s="231"/>
      <c r="J356" s="232">
        <f>ROUND(I356*H356,2)</f>
        <v>0</v>
      </c>
      <c r="K356" s="233"/>
      <c r="L356" s="234"/>
      <c r="M356" s="235" t="s">
        <v>1</v>
      </c>
      <c r="N356" s="236" t="s">
        <v>39</v>
      </c>
      <c r="O356" s="88"/>
      <c r="P356" s="222">
        <f>O356*H356</f>
        <v>0</v>
      </c>
      <c r="Q356" s="222">
        <v>9.0000000000000006E-05</v>
      </c>
      <c r="R356" s="222">
        <f>Q356*H356</f>
        <v>0.00090000000000000008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146</v>
      </c>
      <c r="AT356" s="224" t="s">
        <v>147</v>
      </c>
      <c r="AU356" s="224" t="s">
        <v>144</v>
      </c>
      <c r="AY356" s="14" t="s">
        <v>135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144</v>
      </c>
      <c r="BK356" s="225">
        <f>ROUND(I356*H356,2)</f>
        <v>0</v>
      </c>
      <c r="BL356" s="14" t="s">
        <v>343</v>
      </c>
      <c r="BM356" s="224" t="s">
        <v>956</v>
      </c>
    </row>
    <row r="357" s="2" customFormat="1" ht="16.5" customHeight="1">
      <c r="A357" s="35"/>
      <c r="B357" s="36"/>
      <c r="C357" s="212" t="s">
        <v>957</v>
      </c>
      <c r="D357" s="212" t="s">
        <v>139</v>
      </c>
      <c r="E357" s="213" t="s">
        <v>958</v>
      </c>
      <c r="F357" s="214" t="s">
        <v>959</v>
      </c>
      <c r="G357" s="215" t="s">
        <v>155</v>
      </c>
      <c r="H357" s="216">
        <v>4</v>
      </c>
      <c r="I357" s="217"/>
      <c r="J357" s="218">
        <f>ROUND(I357*H357,2)</f>
        <v>0</v>
      </c>
      <c r="K357" s="219"/>
      <c r="L357" s="41"/>
      <c r="M357" s="220" t="s">
        <v>1</v>
      </c>
      <c r="N357" s="221" t="s">
        <v>39</v>
      </c>
      <c r="O357" s="88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343</v>
      </c>
      <c r="AT357" s="224" t="s">
        <v>139</v>
      </c>
      <c r="AU357" s="224" t="s">
        <v>144</v>
      </c>
      <c r="AY357" s="14" t="s">
        <v>135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144</v>
      </c>
      <c r="BK357" s="225">
        <f>ROUND(I357*H357,2)</f>
        <v>0</v>
      </c>
      <c r="BL357" s="14" t="s">
        <v>343</v>
      </c>
      <c r="BM357" s="224" t="s">
        <v>960</v>
      </c>
    </row>
    <row r="358" s="2" customFormat="1" ht="16.5" customHeight="1">
      <c r="A358" s="35"/>
      <c r="B358" s="36"/>
      <c r="C358" s="226" t="s">
        <v>961</v>
      </c>
      <c r="D358" s="226" t="s">
        <v>147</v>
      </c>
      <c r="E358" s="227" t="s">
        <v>962</v>
      </c>
      <c r="F358" s="228" t="s">
        <v>963</v>
      </c>
      <c r="G358" s="229" t="s">
        <v>155</v>
      </c>
      <c r="H358" s="230">
        <v>4</v>
      </c>
      <c r="I358" s="231"/>
      <c r="J358" s="232">
        <f>ROUND(I358*H358,2)</f>
        <v>0</v>
      </c>
      <c r="K358" s="233"/>
      <c r="L358" s="234"/>
      <c r="M358" s="235" t="s">
        <v>1</v>
      </c>
      <c r="N358" s="236" t="s">
        <v>39</v>
      </c>
      <c r="O358" s="88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146</v>
      </c>
      <c r="AT358" s="224" t="s">
        <v>147</v>
      </c>
      <c r="AU358" s="224" t="s">
        <v>144</v>
      </c>
      <c r="AY358" s="14" t="s">
        <v>135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144</v>
      </c>
      <c r="BK358" s="225">
        <f>ROUND(I358*H358,2)</f>
        <v>0</v>
      </c>
      <c r="BL358" s="14" t="s">
        <v>343</v>
      </c>
      <c r="BM358" s="224" t="s">
        <v>964</v>
      </c>
    </row>
    <row r="359" s="2" customFormat="1" ht="24.15" customHeight="1">
      <c r="A359" s="35"/>
      <c r="B359" s="36"/>
      <c r="C359" s="212" t="s">
        <v>965</v>
      </c>
      <c r="D359" s="212" t="s">
        <v>139</v>
      </c>
      <c r="E359" s="213" t="s">
        <v>966</v>
      </c>
      <c r="F359" s="214" t="s">
        <v>967</v>
      </c>
      <c r="G359" s="215" t="s">
        <v>155</v>
      </c>
      <c r="H359" s="216">
        <v>1</v>
      </c>
      <c r="I359" s="217"/>
      <c r="J359" s="218">
        <f>ROUND(I359*H359,2)</f>
        <v>0</v>
      </c>
      <c r="K359" s="219"/>
      <c r="L359" s="41"/>
      <c r="M359" s="220" t="s">
        <v>1</v>
      </c>
      <c r="N359" s="221" t="s">
        <v>39</v>
      </c>
      <c r="O359" s="88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343</v>
      </c>
      <c r="AT359" s="224" t="s">
        <v>139</v>
      </c>
      <c r="AU359" s="224" t="s">
        <v>144</v>
      </c>
      <c r="AY359" s="14" t="s">
        <v>135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144</v>
      </c>
      <c r="BK359" s="225">
        <f>ROUND(I359*H359,2)</f>
        <v>0</v>
      </c>
      <c r="BL359" s="14" t="s">
        <v>343</v>
      </c>
      <c r="BM359" s="224" t="s">
        <v>968</v>
      </c>
    </row>
    <row r="360" s="2" customFormat="1" ht="24.15" customHeight="1">
      <c r="A360" s="35"/>
      <c r="B360" s="36"/>
      <c r="C360" s="212" t="s">
        <v>969</v>
      </c>
      <c r="D360" s="212" t="s">
        <v>139</v>
      </c>
      <c r="E360" s="213" t="s">
        <v>970</v>
      </c>
      <c r="F360" s="214" t="s">
        <v>971</v>
      </c>
      <c r="G360" s="215" t="s">
        <v>142</v>
      </c>
      <c r="H360" s="216">
        <v>0.016</v>
      </c>
      <c r="I360" s="217"/>
      <c r="J360" s="218">
        <f>ROUND(I360*H360,2)</f>
        <v>0</v>
      </c>
      <c r="K360" s="219"/>
      <c r="L360" s="41"/>
      <c r="M360" s="220" t="s">
        <v>1</v>
      </c>
      <c r="N360" s="221" t="s">
        <v>39</v>
      </c>
      <c r="O360" s="88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343</v>
      </c>
      <c r="AT360" s="224" t="s">
        <v>139</v>
      </c>
      <c r="AU360" s="224" t="s">
        <v>144</v>
      </c>
      <c r="AY360" s="14" t="s">
        <v>135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144</v>
      </c>
      <c r="BK360" s="225">
        <f>ROUND(I360*H360,2)</f>
        <v>0</v>
      </c>
      <c r="BL360" s="14" t="s">
        <v>343</v>
      </c>
      <c r="BM360" s="224" t="s">
        <v>972</v>
      </c>
    </row>
    <row r="361" s="2" customFormat="1" ht="24.15" customHeight="1">
      <c r="A361" s="35"/>
      <c r="B361" s="36"/>
      <c r="C361" s="212" t="s">
        <v>973</v>
      </c>
      <c r="D361" s="212" t="s">
        <v>139</v>
      </c>
      <c r="E361" s="213" t="s">
        <v>974</v>
      </c>
      <c r="F361" s="214" t="s">
        <v>975</v>
      </c>
      <c r="G361" s="215" t="s">
        <v>142</v>
      </c>
      <c r="H361" s="216">
        <v>0.016</v>
      </c>
      <c r="I361" s="217"/>
      <c r="J361" s="218">
        <f>ROUND(I361*H361,2)</f>
        <v>0</v>
      </c>
      <c r="K361" s="219"/>
      <c r="L361" s="41"/>
      <c r="M361" s="220" t="s">
        <v>1</v>
      </c>
      <c r="N361" s="221" t="s">
        <v>39</v>
      </c>
      <c r="O361" s="88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343</v>
      </c>
      <c r="AT361" s="224" t="s">
        <v>139</v>
      </c>
      <c r="AU361" s="224" t="s">
        <v>144</v>
      </c>
      <c r="AY361" s="14" t="s">
        <v>135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144</v>
      </c>
      <c r="BK361" s="225">
        <f>ROUND(I361*H361,2)</f>
        <v>0</v>
      </c>
      <c r="BL361" s="14" t="s">
        <v>343</v>
      </c>
      <c r="BM361" s="224" t="s">
        <v>976</v>
      </c>
    </row>
    <row r="362" s="2" customFormat="1" ht="24.15" customHeight="1">
      <c r="A362" s="35"/>
      <c r="B362" s="36"/>
      <c r="C362" s="212" t="s">
        <v>977</v>
      </c>
      <c r="D362" s="212" t="s">
        <v>139</v>
      </c>
      <c r="E362" s="213" t="s">
        <v>978</v>
      </c>
      <c r="F362" s="214" t="s">
        <v>979</v>
      </c>
      <c r="G362" s="215" t="s">
        <v>142</v>
      </c>
      <c r="H362" s="216">
        <v>0.016</v>
      </c>
      <c r="I362" s="217"/>
      <c r="J362" s="218">
        <f>ROUND(I362*H362,2)</f>
        <v>0</v>
      </c>
      <c r="K362" s="219"/>
      <c r="L362" s="41"/>
      <c r="M362" s="220" t="s">
        <v>1</v>
      </c>
      <c r="N362" s="221" t="s">
        <v>39</v>
      </c>
      <c r="O362" s="88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343</v>
      </c>
      <c r="AT362" s="224" t="s">
        <v>139</v>
      </c>
      <c r="AU362" s="224" t="s">
        <v>144</v>
      </c>
      <c r="AY362" s="14" t="s">
        <v>135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144</v>
      </c>
      <c r="BK362" s="225">
        <f>ROUND(I362*H362,2)</f>
        <v>0</v>
      </c>
      <c r="BL362" s="14" t="s">
        <v>343</v>
      </c>
      <c r="BM362" s="224" t="s">
        <v>980</v>
      </c>
    </row>
    <row r="363" s="12" customFormat="1" ht="22.8" customHeight="1">
      <c r="A363" s="12"/>
      <c r="B363" s="196"/>
      <c r="C363" s="197"/>
      <c r="D363" s="198" t="s">
        <v>72</v>
      </c>
      <c r="E363" s="210" t="s">
        <v>981</v>
      </c>
      <c r="F363" s="210" t="s">
        <v>982</v>
      </c>
      <c r="G363" s="197"/>
      <c r="H363" s="197"/>
      <c r="I363" s="200"/>
      <c r="J363" s="211">
        <f>BK363</f>
        <v>0</v>
      </c>
      <c r="K363" s="197"/>
      <c r="L363" s="202"/>
      <c r="M363" s="203"/>
      <c r="N363" s="204"/>
      <c r="O363" s="204"/>
      <c r="P363" s="205">
        <f>SUM(P364:P370)</f>
        <v>0</v>
      </c>
      <c r="Q363" s="204"/>
      <c r="R363" s="205">
        <f>SUM(R364:R370)</f>
        <v>0.00141</v>
      </c>
      <c r="S363" s="204"/>
      <c r="T363" s="206">
        <f>SUM(T364:T370)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7" t="s">
        <v>144</v>
      </c>
      <c r="AT363" s="208" t="s">
        <v>72</v>
      </c>
      <c r="AU363" s="208" t="s">
        <v>81</v>
      </c>
      <c r="AY363" s="207" t="s">
        <v>135</v>
      </c>
      <c r="BK363" s="209">
        <f>SUM(BK364:BK370)</f>
        <v>0</v>
      </c>
    </row>
    <row r="364" s="2" customFormat="1" ht="21.75" customHeight="1">
      <c r="A364" s="35"/>
      <c r="B364" s="36"/>
      <c r="C364" s="212" t="s">
        <v>983</v>
      </c>
      <c r="D364" s="212" t="s">
        <v>139</v>
      </c>
      <c r="E364" s="213" t="s">
        <v>984</v>
      </c>
      <c r="F364" s="214" t="s">
        <v>985</v>
      </c>
      <c r="G364" s="215" t="s">
        <v>270</v>
      </c>
      <c r="H364" s="216">
        <v>17</v>
      </c>
      <c r="I364" s="217"/>
      <c r="J364" s="218">
        <f>ROUND(I364*H364,2)</f>
        <v>0</v>
      </c>
      <c r="K364" s="219"/>
      <c r="L364" s="41"/>
      <c r="M364" s="220" t="s">
        <v>1</v>
      </c>
      <c r="N364" s="221" t="s">
        <v>39</v>
      </c>
      <c r="O364" s="88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343</v>
      </c>
      <c r="AT364" s="224" t="s">
        <v>139</v>
      </c>
      <c r="AU364" s="224" t="s">
        <v>144</v>
      </c>
      <c r="AY364" s="14" t="s">
        <v>135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144</v>
      </c>
      <c r="BK364" s="225">
        <f>ROUND(I364*H364,2)</f>
        <v>0</v>
      </c>
      <c r="BL364" s="14" t="s">
        <v>343</v>
      </c>
      <c r="BM364" s="224" t="s">
        <v>986</v>
      </c>
    </row>
    <row r="365" s="2" customFormat="1" ht="16.5" customHeight="1">
      <c r="A365" s="35"/>
      <c r="B365" s="36"/>
      <c r="C365" s="226" t="s">
        <v>987</v>
      </c>
      <c r="D365" s="226" t="s">
        <v>147</v>
      </c>
      <c r="E365" s="227" t="s">
        <v>988</v>
      </c>
      <c r="F365" s="228" t="s">
        <v>989</v>
      </c>
      <c r="G365" s="229" t="s">
        <v>270</v>
      </c>
      <c r="H365" s="230">
        <v>20.399999999999999</v>
      </c>
      <c r="I365" s="231"/>
      <c r="J365" s="232">
        <f>ROUND(I365*H365,2)</f>
        <v>0</v>
      </c>
      <c r="K365" s="233"/>
      <c r="L365" s="234"/>
      <c r="M365" s="235" t="s">
        <v>1</v>
      </c>
      <c r="N365" s="236" t="s">
        <v>39</v>
      </c>
      <c r="O365" s="88"/>
      <c r="P365" s="222">
        <f>O365*H365</f>
        <v>0</v>
      </c>
      <c r="Q365" s="222">
        <v>5.0000000000000002E-05</v>
      </c>
      <c r="R365" s="222">
        <f>Q365*H365</f>
        <v>0.0010200000000000001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146</v>
      </c>
      <c r="AT365" s="224" t="s">
        <v>147</v>
      </c>
      <c r="AU365" s="224" t="s">
        <v>144</v>
      </c>
      <c r="AY365" s="14" t="s">
        <v>135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144</v>
      </c>
      <c r="BK365" s="225">
        <f>ROUND(I365*H365,2)</f>
        <v>0</v>
      </c>
      <c r="BL365" s="14" t="s">
        <v>343</v>
      </c>
      <c r="BM365" s="224" t="s">
        <v>990</v>
      </c>
    </row>
    <row r="366" s="2" customFormat="1" ht="16.5" customHeight="1">
      <c r="A366" s="35"/>
      <c r="B366" s="36"/>
      <c r="C366" s="212" t="s">
        <v>991</v>
      </c>
      <c r="D366" s="212" t="s">
        <v>139</v>
      </c>
      <c r="E366" s="213" t="s">
        <v>992</v>
      </c>
      <c r="F366" s="214" t="s">
        <v>993</v>
      </c>
      <c r="G366" s="215" t="s">
        <v>155</v>
      </c>
      <c r="H366" s="216">
        <v>3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39</v>
      </c>
      <c r="O366" s="88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343</v>
      </c>
      <c r="AT366" s="224" t="s">
        <v>139</v>
      </c>
      <c r="AU366" s="224" t="s">
        <v>144</v>
      </c>
      <c r="AY366" s="14" t="s">
        <v>135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144</v>
      </c>
      <c r="BK366" s="225">
        <f>ROUND(I366*H366,2)</f>
        <v>0</v>
      </c>
      <c r="BL366" s="14" t="s">
        <v>343</v>
      </c>
      <c r="BM366" s="224" t="s">
        <v>994</v>
      </c>
    </row>
    <row r="367" s="2" customFormat="1" ht="24.15" customHeight="1">
      <c r="A367" s="35"/>
      <c r="B367" s="36"/>
      <c r="C367" s="226" t="s">
        <v>995</v>
      </c>
      <c r="D367" s="226" t="s">
        <v>147</v>
      </c>
      <c r="E367" s="227" t="s">
        <v>996</v>
      </c>
      <c r="F367" s="228" t="s">
        <v>997</v>
      </c>
      <c r="G367" s="229" t="s">
        <v>155</v>
      </c>
      <c r="H367" s="230">
        <v>3</v>
      </c>
      <c r="I367" s="231"/>
      <c r="J367" s="232">
        <f>ROUND(I367*H367,2)</f>
        <v>0</v>
      </c>
      <c r="K367" s="233"/>
      <c r="L367" s="234"/>
      <c r="M367" s="235" t="s">
        <v>1</v>
      </c>
      <c r="N367" s="236" t="s">
        <v>39</v>
      </c>
      <c r="O367" s="88"/>
      <c r="P367" s="222">
        <f>O367*H367</f>
        <v>0</v>
      </c>
      <c r="Q367" s="222">
        <v>0.00012999999999999999</v>
      </c>
      <c r="R367" s="222">
        <f>Q367*H367</f>
        <v>0.00038999999999999994</v>
      </c>
      <c r="S367" s="222">
        <v>0</v>
      </c>
      <c r="T367" s="22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146</v>
      </c>
      <c r="AT367" s="224" t="s">
        <v>147</v>
      </c>
      <c r="AU367" s="224" t="s">
        <v>144</v>
      </c>
      <c r="AY367" s="14" t="s">
        <v>135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144</v>
      </c>
      <c r="BK367" s="225">
        <f>ROUND(I367*H367,2)</f>
        <v>0</v>
      </c>
      <c r="BL367" s="14" t="s">
        <v>343</v>
      </c>
      <c r="BM367" s="224" t="s">
        <v>998</v>
      </c>
    </row>
    <row r="368" s="2" customFormat="1" ht="24.15" customHeight="1">
      <c r="A368" s="35"/>
      <c r="B368" s="36"/>
      <c r="C368" s="212" t="s">
        <v>999</v>
      </c>
      <c r="D368" s="212" t="s">
        <v>139</v>
      </c>
      <c r="E368" s="213" t="s">
        <v>1000</v>
      </c>
      <c r="F368" s="214" t="s">
        <v>1001</v>
      </c>
      <c r="G368" s="215" t="s">
        <v>142</v>
      </c>
      <c r="H368" s="216">
        <v>0.001</v>
      </c>
      <c r="I368" s="217"/>
      <c r="J368" s="218">
        <f>ROUND(I368*H368,2)</f>
        <v>0</v>
      </c>
      <c r="K368" s="219"/>
      <c r="L368" s="41"/>
      <c r="M368" s="220" t="s">
        <v>1</v>
      </c>
      <c r="N368" s="221" t="s">
        <v>39</v>
      </c>
      <c r="O368" s="88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343</v>
      </c>
      <c r="AT368" s="224" t="s">
        <v>139</v>
      </c>
      <c r="AU368" s="224" t="s">
        <v>144</v>
      </c>
      <c r="AY368" s="14" t="s">
        <v>135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144</v>
      </c>
      <c r="BK368" s="225">
        <f>ROUND(I368*H368,2)</f>
        <v>0</v>
      </c>
      <c r="BL368" s="14" t="s">
        <v>343</v>
      </c>
      <c r="BM368" s="224" t="s">
        <v>1002</v>
      </c>
    </row>
    <row r="369" s="2" customFormat="1" ht="24.15" customHeight="1">
      <c r="A369" s="35"/>
      <c r="B369" s="36"/>
      <c r="C369" s="212" t="s">
        <v>1003</v>
      </c>
      <c r="D369" s="212" t="s">
        <v>139</v>
      </c>
      <c r="E369" s="213" t="s">
        <v>1004</v>
      </c>
      <c r="F369" s="214" t="s">
        <v>1005</v>
      </c>
      <c r="G369" s="215" t="s">
        <v>142</v>
      </c>
      <c r="H369" s="216">
        <v>0.001</v>
      </c>
      <c r="I369" s="217"/>
      <c r="J369" s="218">
        <f>ROUND(I369*H369,2)</f>
        <v>0</v>
      </c>
      <c r="K369" s="219"/>
      <c r="L369" s="41"/>
      <c r="M369" s="220" t="s">
        <v>1</v>
      </c>
      <c r="N369" s="221" t="s">
        <v>39</v>
      </c>
      <c r="O369" s="88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343</v>
      </c>
      <c r="AT369" s="224" t="s">
        <v>139</v>
      </c>
      <c r="AU369" s="224" t="s">
        <v>144</v>
      </c>
      <c r="AY369" s="14" t="s">
        <v>135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144</v>
      </c>
      <c r="BK369" s="225">
        <f>ROUND(I369*H369,2)</f>
        <v>0</v>
      </c>
      <c r="BL369" s="14" t="s">
        <v>343</v>
      </c>
      <c r="BM369" s="224" t="s">
        <v>1006</v>
      </c>
    </row>
    <row r="370" s="2" customFormat="1" ht="24.15" customHeight="1">
      <c r="A370" s="35"/>
      <c r="B370" s="36"/>
      <c r="C370" s="212" t="s">
        <v>1007</v>
      </c>
      <c r="D370" s="212" t="s">
        <v>139</v>
      </c>
      <c r="E370" s="213" t="s">
        <v>1008</v>
      </c>
      <c r="F370" s="214" t="s">
        <v>1009</v>
      </c>
      <c r="G370" s="215" t="s">
        <v>142</v>
      </c>
      <c r="H370" s="216">
        <v>0.001</v>
      </c>
      <c r="I370" s="217"/>
      <c r="J370" s="218">
        <f>ROUND(I370*H370,2)</f>
        <v>0</v>
      </c>
      <c r="K370" s="219"/>
      <c r="L370" s="41"/>
      <c r="M370" s="220" t="s">
        <v>1</v>
      </c>
      <c r="N370" s="221" t="s">
        <v>39</v>
      </c>
      <c r="O370" s="88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343</v>
      </c>
      <c r="AT370" s="224" t="s">
        <v>139</v>
      </c>
      <c r="AU370" s="224" t="s">
        <v>144</v>
      </c>
      <c r="AY370" s="14" t="s">
        <v>135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144</v>
      </c>
      <c r="BK370" s="225">
        <f>ROUND(I370*H370,2)</f>
        <v>0</v>
      </c>
      <c r="BL370" s="14" t="s">
        <v>343</v>
      </c>
      <c r="BM370" s="224" t="s">
        <v>1010</v>
      </c>
    </row>
    <row r="371" s="12" customFormat="1" ht="22.8" customHeight="1">
      <c r="A371" s="12"/>
      <c r="B371" s="196"/>
      <c r="C371" s="197"/>
      <c r="D371" s="198" t="s">
        <v>72</v>
      </c>
      <c r="E371" s="210" t="s">
        <v>1011</v>
      </c>
      <c r="F371" s="210" t="s">
        <v>1012</v>
      </c>
      <c r="G371" s="197"/>
      <c r="H371" s="197"/>
      <c r="I371" s="200"/>
      <c r="J371" s="211">
        <f>BK371</f>
        <v>0</v>
      </c>
      <c r="K371" s="197"/>
      <c r="L371" s="202"/>
      <c r="M371" s="203"/>
      <c r="N371" s="204"/>
      <c r="O371" s="204"/>
      <c r="P371" s="205">
        <f>SUM(P372:P376)</f>
        <v>0</v>
      </c>
      <c r="Q371" s="204"/>
      <c r="R371" s="205">
        <f>SUM(R372:R376)</f>
        <v>0.00020000000000000001</v>
      </c>
      <c r="S371" s="204"/>
      <c r="T371" s="206">
        <f>SUM(T372:T376)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7" t="s">
        <v>144</v>
      </c>
      <c r="AT371" s="208" t="s">
        <v>72</v>
      </c>
      <c r="AU371" s="208" t="s">
        <v>81</v>
      </c>
      <c r="AY371" s="207" t="s">
        <v>135</v>
      </c>
      <c r="BK371" s="209">
        <f>SUM(BK372:BK376)</f>
        <v>0</v>
      </c>
    </row>
    <row r="372" s="2" customFormat="1" ht="21.75" customHeight="1">
      <c r="A372" s="35"/>
      <c r="B372" s="36"/>
      <c r="C372" s="212" t="s">
        <v>1013</v>
      </c>
      <c r="D372" s="212" t="s">
        <v>139</v>
      </c>
      <c r="E372" s="213" t="s">
        <v>1014</v>
      </c>
      <c r="F372" s="214" t="s">
        <v>1015</v>
      </c>
      <c r="G372" s="215" t="s">
        <v>155</v>
      </c>
      <c r="H372" s="216">
        <v>2</v>
      </c>
      <c r="I372" s="217"/>
      <c r="J372" s="218">
        <f>ROUND(I372*H372,2)</f>
        <v>0</v>
      </c>
      <c r="K372" s="219"/>
      <c r="L372" s="41"/>
      <c r="M372" s="220" t="s">
        <v>1</v>
      </c>
      <c r="N372" s="221" t="s">
        <v>39</v>
      </c>
      <c r="O372" s="88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343</v>
      </c>
      <c r="AT372" s="224" t="s">
        <v>139</v>
      </c>
      <c r="AU372" s="224" t="s">
        <v>144</v>
      </c>
      <c r="AY372" s="14" t="s">
        <v>135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144</v>
      </c>
      <c r="BK372" s="225">
        <f>ROUND(I372*H372,2)</f>
        <v>0</v>
      </c>
      <c r="BL372" s="14" t="s">
        <v>343</v>
      </c>
      <c r="BM372" s="224" t="s">
        <v>1016</v>
      </c>
    </row>
    <row r="373" s="2" customFormat="1" ht="16.5" customHeight="1">
      <c r="A373" s="35"/>
      <c r="B373" s="36"/>
      <c r="C373" s="226" t="s">
        <v>1017</v>
      </c>
      <c r="D373" s="226" t="s">
        <v>147</v>
      </c>
      <c r="E373" s="227" t="s">
        <v>1018</v>
      </c>
      <c r="F373" s="228" t="s">
        <v>1019</v>
      </c>
      <c r="G373" s="229" t="s">
        <v>155</v>
      </c>
      <c r="H373" s="230">
        <v>2</v>
      </c>
      <c r="I373" s="231"/>
      <c r="J373" s="232">
        <f>ROUND(I373*H373,2)</f>
        <v>0</v>
      </c>
      <c r="K373" s="233"/>
      <c r="L373" s="234"/>
      <c r="M373" s="235" t="s">
        <v>1</v>
      </c>
      <c r="N373" s="236" t="s">
        <v>39</v>
      </c>
      <c r="O373" s="88"/>
      <c r="P373" s="222">
        <f>O373*H373</f>
        <v>0</v>
      </c>
      <c r="Q373" s="222">
        <v>0.00010000000000000001</v>
      </c>
      <c r="R373" s="222">
        <f>Q373*H373</f>
        <v>0.00020000000000000001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146</v>
      </c>
      <c r="AT373" s="224" t="s">
        <v>147</v>
      </c>
      <c r="AU373" s="224" t="s">
        <v>144</v>
      </c>
      <c r="AY373" s="14" t="s">
        <v>135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144</v>
      </c>
      <c r="BK373" s="225">
        <f>ROUND(I373*H373,2)</f>
        <v>0</v>
      </c>
      <c r="BL373" s="14" t="s">
        <v>343</v>
      </c>
      <c r="BM373" s="224" t="s">
        <v>1020</v>
      </c>
    </row>
    <row r="374" s="2" customFormat="1" ht="24.15" customHeight="1">
      <c r="A374" s="35"/>
      <c r="B374" s="36"/>
      <c r="C374" s="212" t="s">
        <v>1021</v>
      </c>
      <c r="D374" s="212" t="s">
        <v>139</v>
      </c>
      <c r="E374" s="213" t="s">
        <v>1022</v>
      </c>
      <c r="F374" s="214" t="s">
        <v>1023</v>
      </c>
      <c r="G374" s="215" t="s">
        <v>142</v>
      </c>
      <c r="H374" s="216">
        <v>0.001</v>
      </c>
      <c r="I374" s="217"/>
      <c r="J374" s="218">
        <f>ROUND(I374*H374,2)</f>
        <v>0</v>
      </c>
      <c r="K374" s="219"/>
      <c r="L374" s="41"/>
      <c r="M374" s="220" t="s">
        <v>1</v>
      </c>
      <c r="N374" s="221" t="s">
        <v>39</v>
      </c>
      <c r="O374" s="88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343</v>
      </c>
      <c r="AT374" s="224" t="s">
        <v>139</v>
      </c>
      <c r="AU374" s="224" t="s">
        <v>144</v>
      </c>
      <c r="AY374" s="14" t="s">
        <v>135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144</v>
      </c>
      <c r="BK374" s="225">
        <f>ROUND(I374*H374,2)</f>
        <v>0</v>
      </c>
      <c r="BL374" s="14" t="s">
        <v>343</v>
      </c>
      <c r="BM374" s="224" t="s">
        <v>1024</v>
      </c>
    </row>
    <row r="375" s="2" customFormat="1" ht="24.15" customHeight="1">
      <c r="A375" s="35"/>
      <c r="B375" s="36"/>
      <c r="C375" s="212" t="s">
        <v>1025</v>
      </c>
      <c r="D375" s="212" t="s">
        <v>139</v>
      </c>
      <c r="E375" s="213" t="s">
        <v>1026</v>
      </c>
      <c r="F375" s="214" t="s">
        <v>1027</v>
      </c>
      <c r="G375" s="215" t="s">
        <v>142</v>
      </c>
      <c r="H375" s="216">
        <v>0.001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39</v>
      </c>
      <c r="O375" s="88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343</v>
      </c>
      <c r="AT375" s="224" t="s">
        <v>139</v>
      </c>
      <c r="AU375" s="224" t="s">
        <v>144</v>
      </c>
      <c r="AY375" s="14" t="s">
        <v>135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144</v>
      </c>
      <c r="BK375" s="225">
        <f>ROUND(I375*H375,2)</f>
        <v>0</v>
      </c>
      <c r="BL375" s="14" t="s">
        <v>343</v>
      </c>
      <c r="BM375" s="224" t="s">
        <v>1028</v>
      </c>
    </row>
    <row r="376" s="2" customFormat="1" ht="24.15" customHeight="1">
      <c r="A376" s="35"/>
      <c r="B376" s="36"/>
      <c r="C376" s="212" t="s">
        <v>1029</v>
      </c>
      <c r="D376" s="212" t="s">
        <v>139</v>
      </c>
      <c r="E376" s="213" t="s">
        <v>1030</v>
      </c>
      <c r="F376" s="214" t="s">
        <v>1031</v>
      </c>
      <c r="G376" s="215" t="s">
        <v>142</v>
      </c>
      <c r="H376" s="216">
        <v>0.001</v>
      </c>
      <c r="I376" s="217"/>
      <c r="J376" s="218">
        <f>ROUND(I376*H376,2)</f>
        <v>0</v>
      </c>
      <c r="K376" s="219"/>
      <c r="L376" s="41"/>
      <c r="M376" s="220" t="s">
        <v>1</v>
      </c>
      <c r="N376" s="221" t="s">
        <v>39</v>
      </c>
      <c r="O376" s="88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343</v>
      </c>
      <c r="AT376" s="224" t="s">
        <v>139</v>
      </c>
      <c r="AU376" s="224" t="s">
        <v>144</v>
      </c>
      <c r="AY376" s="14" t="s">
        <v>135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144</v>
      </c>
      <c r="BK376" s="225">
        <f>ROUND(I376*H376,2)</f>
        <v>0</v>
      </c>
      <c r="BL376" s="14" t="s">
        <v>343</v>
      </c>
      <c r="BM376" s="224" t="s">
        <v>1032</v>
      </c>
    </row>
    <row r="377" s="12" customFormat="1" ht="22.8" customHeight="1">
      <c r="A377" s="12"/>
      <c r="B377" s="196"/>
      <c r="C377" s="197"/>
      <c r="D377" s="198" t="s">
        <v>72</v>
      </c>
      <c r="E377" s="210" t="s">
        <v>1033</v>
      </c>
      <c r="F377" s="210" t="s">
        <v>1034</v>
      </c>
      <c r="G377" s="197"/>
      <c r="H377" s="197"/>
      <c r="I377" s="200"/>
      <c r="J377" s="211">
        <f>BK377</f>
        <v>0</v>
      </c>
      <c r="K377" s="197"/>
      <c r="L377" s="202"/>
      <c r="M377" s="203"/>
      <c r="N377" s="204"/>
      <c r="O377" s="204"/>
      <c r="P377" s="205">
        <f>SUM(P378:P393)</f>
        <v>0</v>
      </c>
      <c r="Q377" s="204"/>
      <c r="R377" s="205">
        <f>SUM(R378:R393)</f>
        <v>0.098849999999999993</v>
      </c>
      <c r="S377" s="204"/>
      <c r="T377" s="206">
        <f>SUM(T378:T393)</f>
        <v>0.2858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7" t="s">
        <v>144</v>
      </c>
      <c r="AT377" s="208" t="s">
        <v>72</v>
      </c>
      <c r="AU377" s="208" t="s">
        <v>81</v>
      </c>
      <c r="AY377" s="207" t="s">
        <v>135</v>
      </c>
      <c r="BK377" s="209">
        <f>SUM(BK378:BK393)</f>
        <v>0</v>
      </c>
    </row>
    <row r="378" s="2" customFormat="1" ht="24.15" customHeight="1">
      <c r="A378" s="35"/>
      <c r="B378" s="36"/>
      <c r="C378" s="212" t="s">
        <v>1035</v>
      </c>
      <c r="D378" s="212" t="s">
        <v>139</v>
      </c>
      <c r="E378" s="213" t="s">
        <v>1036</v>
      </c>
      <c r="F378" s="214" t="s">
        <v>1037</v>
      </c>
      <c r="G378" s="215" t="s">
        <v>155</v>
      </c>
      <c r="H378" s="216">
        <v>5</v>
      </c>
      <c r="I378" s="217"/>
      <c r="J378" s="218">
        <f>ROUND(I378*H378,2)</f>
        <v>0</v>
      </c>
      <c r="K378" s="219"/>
      <c r="L378" s="41"/>
      <c r="M378" s="220" t="s">
        <v>1</v>
      </c>
      <c r="N378" s="221" t="s">
        <v>39</v>
      </c>
      <c r="O378" s="88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343</v>
      </c>
      <c r="AT378" s="224" t="s">
        <v>139</v>
      </c>
      <c r="AU378" s="224" t="s">
        <v>144</v>
      </c>
      <c r="AY378" s="14" t="s">
        <v>135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144</v>
      </c>
      <c r="BK378" s="225">
        <f>ROUND(I378*H378,2)</f>
        <v>0</v>
      </c>
      <c r="BL378" s="14" t="s">
        <v>343</v>
      </c>
      <c r="BM378" s="224" t="s">
        <v>1038</v>
      </c>
    </row>
    <row r="379" s="2" customFormat="1" ht="24.15" customHeight="1">
      <c r="A379" s="35"/>
      <c r="B379" s="36"/>
      <c r="C379" s="226" t="s">
        <v>1039</v>
      </c>
      <c r="D379" s="226" t="s">
        <v>147</v>
      </c>
      <c r="E379" s="227" t="s">
        <v>1040</v>
      </c>
      <c r="F379" s="228" t="s">
        <v>1041</v>
      </c>
      <c r="G379" s="229" t="s">
        <v>155</v>
      </c>
      <c r="H379" s="230">
        <v>2</v>
      </c>
      <c r="I379" s="231"/>
      <c r="J379" s="232">
        <f>ROUND(I379*H379,2)</f>
        <v>0</v>
      </c>
      <c r="K379" s="233"/>
      <c r="L379" s="234"/>
      <c r="M379" s="235" t="s">
        <v>1</v>
      </c>
      <c r="N379" s="236" t="s">
        <v>39</v>
      </c>
      <c r="O379" s="88"/>
      <c r="P379" s="222">
        <f>O379*H379</f>
        <v>0</v>
      </c>
      <c r="Q379" s="222">
        <v>0.014500000000000001</v>
      </c>
      <c r="R379" s="222">
        <f>Q379*H379</f>
        <v>0.029000000000000001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146</v>
      </c>
      <c r="AT379" s="224" t="s">
        <v>147</v>
      </c>
      <c r="AU379" s="224" t="s">
        <v>144</v>
      </c>
      <c r="AY379" s="14" t="s">
        <v>135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144</v>
      </c>
      <c r="BK379" s="225">
        <f>ROUND(I379*H379,2)</f>
        <v>0</v>
      </c>
      <c r="BL379" s="14" t="s">
        <v>343</v>
      </c>
      <c r="BM379" s="224" t="s">
        <v>1042</v>
      </c>
    </row>
    <row r="380" s="2" customFormat="1" ht="24.15" customHeight="1">
      <c r="A380" s="35"/>
      <c r="B380" s="36"/>
      <c r="C380" s="226" t="s">
        <v>1043</v>
      </c>
      <c r="D380" s="226" t="s">
        <v>147</v>
      </c>
      <c r="E380" s="227" t="s">
        <v>1044</v>
      </c>
      <c r="F380" s="228" t="s">
        <v>1045</v>
      </c>
      <c r="G380" s="229" t="s">
        <v>155</v>
      </c>
      <c r="H380" s="230">
        <v>3</v>
      </c>
      <c r="I380" s="231"/>
      <c r="J380" s="232">
        <f>ROUND(I380*H380,2)</f>
        <v>0</v>
      </c>
      <c r="K380" s="233"/>
      <c r="L380" s="234"/>
      <c r="M380" s="235" t="s">
        <v>1</v>
      </c>
      <c r="N380" s="236" t="s">
        <v>39</v>
      </c>
      <c r="O380" s="88"/>
      <c r="P380" s="222">
        <f>O380*H380</f>
        <v>0</v>
      </c>
      <c r="Q380" s="222">
        <v>0.02</v>
      </c>
      <c r="R380" s="222">
        <f>Q380*H380</f>
        <v>0.059999999999999998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146</v>
      </c>
      <c r="AT380" s="224" t="s">
        <v>147</v>
      </c>
      <c r="AU380" s="224" t="s">
        <v>144</v>
      </c>
      <c r="AY380" s="14" t="s">
        <v>135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144</v>
      </c>
      <c r="BK380" s="225">
        <f>ROUND(I380*H380,2)</f>
        <v>0</v>
      </c>
      <c r="BL380" s="14" t="s">
        <v>343</v>
      </c>
      <c r="BM380" s="224" t="s">
        <v>1046</v>
      </c>
    </row>
    <row r="381" s="2" customFormat="1" ht="21.75" customHeight="1">
      <c r="A381" s="35"/>
      <c r="B381" s="36"/>
      <c r="C381" s="212" t="s">
        <v>1047</v>
      </c>
      <c r="D381" s="212" t="s">
        <v>139</v>
      </c>
      <c r="E381" s="213" t="s">
        <v>1048</v>
      </c>
      <c r="F381" s="214" t="s">
        <v>1049</v>
      </c>
      <c r="G381" s="215" t="s">
        <v>155</v>
      </c>
      <c r="H381" s="216">
        <v>5</v>
      </c>
      <c r="I381" s="217"/>
      <c r="J381" s="218">
        <f>ROUND(I381*H381,2)</f>
        <v>0</v>
      </c>
      <c r="K381" s="219"/>
      <c r="L381" s="41"/>
      <c r="M381" s="220" t="s">
        <v>1</v>
      </c>
      <c r="N381" s="221" t="s">
        <v>39</v>
      </c>
      <c r="O381" s="88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343</v>
      </c>
      <c r="AT381" s="224" t="s">
        <v>139</v>
      </c>
      <c r="AU381" s="224" t="s">
        <v>144</v>
      </c>
      <c r="AY381" s="14" t="s">
        <v>135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144</v>
      </c>
      <c r="BK381" s="225">
        <f>ROUND(I381*H381,2)</f>
        <v>0</v>
      </c>
      <c r="BL381" s="14" t="s">
        <v>343</v>
      </c>
      <c r="BM381" s="224" t="s">
        <v>1050</v>
      </c>
    </row>
    <row r="382" s="2" customFormat="1" ht="21.75" customHeight="1">
      <c r="A382" s="35"/>
      <c r="B382" s="36"/>
      <c r="C382" s="226" t="s">
        <v>1051</v>
      </c>
      <c r="D382" s="226" t="s">
        <v>147</v>
      </c>
      <c r="E382" s="227" t="s">
        <v>1052</v>
      </c>
      <c r="F382" s="228" t="s">
        <v>1053</v>
      </c>
      <c r="G382" s="229" t="s">
        <v>155</v>
      </c>
      <c r="H382" s="230">
        <v>3</v>
      </c>
      <c r="I382" s="231"/>
      <c r="J382" s="232">
        <f>ROUND(I382*H382,2)</f>
        <v>0</v>
      </c>
      <c r="K382" s="233"/>
      <c r="L382" s="234"/>
      <c r="M382" s="235" t="s">
        <v>1</v>
      </c>
      <c r="N382" s="236" t="s">
        <v>39</v>
      </c>
      <c r="O382" s="88"/>
      <c r="P382" s="222">
        <f>O382*H382</f>
        <v>0</v>
      </c>
      <c r="Q382" s="222">
        <v>0.00080000000000000004</v>
      </c>
      <c r="R382" s="222">
        <f>Q382*H382</f>
        <v>0.0024000000000000002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146</v>
      </c>
      <c r="AT382" s="224" t="s">
        <v>147</v>
      </c>
      <c r="AU382" s="224" t="s">
        <v>144</v>
      </c>
      <c r="AY382" s="14" t="s">
        <v>135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144</v>
      </c>
      <c r="BK382" s="225">
        <f>ROUND(I382*H382,2)</f>
        <v>0</v>
      </c>
      <c r="BL382" s="14" t="s">
        <v>343</v>
      </c>
      <c r="BM382" s="224" t="s">
        <v>1054</v>
      </c>
    </row>
    <row r="383" s="2" customFormat="1" ht="21.75" customHeight="1">
      <c r="A383" s="35"/>
      <c r="B383" s="36"/>
      <c r="C383" s="226" t="s">
        <v>1055</v>
      </c>
      <c r="D383" s="226" t="s">
        <v>147</v>
      </c>
      <c r="E383" s="227" t="s">
        <v>1056</v>
      </c>
      <c r="F383" s="228" t="s">
        <v>1057</v>
      </c>
      <c r="G383" s="229" t="s">
        <v>155</v>
      </c>
      <c r="H383" s="230">
        <v>2</v>
      </c>
      <c r="I383" s="231"/>
      <c r="J383" s="232">
        <f>ROUND(I383*H383,2)</f>
        <v>0</v>
      </c>
      <c r="K383" s="233"/>
      <c r="L383" s="234"/>
      <c r="M383" s="235" t="s">
        <v>1</v>
      </c>
      <c r="N383" s="236" t="s">
        <v>39</v>
      </c>
      <c r="O383" s="88"/>
      <c r="P383" s="222">
        <f>O383*H383</f>
        <v>0</v>
      </c>
      <c r="Q383" s="222">
        <v>0.00080000000000000004</v>
      </c>
      <c r="R383" s="222">
        <f>Q383*H383</f>
        <v>0.0016000000000000001</v>
      </c>
      <c r="S383" s="222">
        <v>0</v>
      </c>
      <c r="T383" s="22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146</v>
      </c>
      <c r="AT383" s="224" t="s">
        <v>147</v>
      </c>
      <c r="AU383" s="224" t="s">
        <v>144</v>
      </c>
      <c r="AY383" s="14" t="s">
        <v>135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144</v>
      </c>
      <c r="BK383" s="225">
        <f>ROUND(I383*H383,2)</f>
        <v>0</v>
      </c>
      <c r="BL383" s="14" t="s">
        <v>343</v>
      </c>
      <c r="BM383" s="224" t="s">
        <v>1058</v>
      </c>
    </row>
    <row r="384" s="2" customFormat="1" ht="24.15" customHeight="1">
      <c r="A384" s="35"/>
      <c r="B384" s="36"/>
      <c r="C384" s="212" t="s">
        <v>1059</v>
      </c>
      <c r="D384" s="212" t="s">
        <v>139</v>
      </c>
      <c r="E384" s="213" t="s">
        <v>1060</v>
      </c>
      <c r="F384" s="214" t="s">
        <v>1061</v>
      </c>
      <c r="G384" s="215" t="s">
        <v>155</v>
      </c>
      <c r="H384" s="216">
        <v>6</v>
      </c>
      <c r="I384" s="217"/>
      <c r="J384" s="218">
        <f>ROUND(I384*H384,2)</f>
        <v>0</v>
      </c>
      <c r="K384" s="219"/>
      <c r="L384" s="41"/>
      <c r="M384" s="220" t="s">
        <v>1</v>
      </c>
      <c r="N384" s="221" t="s">
        <v>39</v>
      </c>
      <c r="O384" s="88"/>
      <c r="P384" s="222">
        <f>O384*H384</f>
        <v>0</v>
      </c>
      <c r="Q384" s="222">
        <v>0</v>
      </c>
      <c r="R384" s="222">
        <f>Q384*H384</f>
        <v>0</v>
      </c>
      <c r="S384" s="222">
        <v>0.0018</v>
      </c>
      <c r="T384" s="223">
        <f>S384*H384</f>
        <v>0.010800000000000001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343</v>
      </c>
      <c r="AT384" s="224" t="s">
        <v>139</v>
      </c>
      <c r="AU384" s="224" t="s">
        <v>144</v>
      </c>
      <c r="AY384" s="14" t="s">
        <v>135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144</v>
      </c>
      <c r="BK384" s="225">
        <f>ROUND(I384*H384,2)</f>
        <v>0</v>
      </c>
      <c r="BL384" s="14" t="s">
        <v>343</v>
      </c>
      <c r="BM384" s="224" t="s">
        <v>1062</v>
      </c>
    </row>
    <row r="385" s="2" customFormat="1" ht="24.15" customHeight="1">
      <c r="A385" s="35"/>
      <c r="B385" s="36"/>
      <c r="C385" s="212" t="s">
        <v>1063</v>
      </c>
      <c r="D385" s="212" t="s">
        <v>139</v>
      </c>
      <c r="E385" s="213" t="s">
        <v>1064</v>
      </c>
      <c r="F385" s="214" t="s">
        <v>1065</v>
      </c>
      <c r="G385" s="215" t="s">
        <v>155</v>
      </c>
      <c r="H385" s="216">
        <v>6</v>
      </c>
      <c r="I385" s="217"/>
      <c r="J385" s="218">
        <f>ROUND(I385*H385,2)</f>
        <v>0</v>
      </c>
      <c r="K385" s="219"/>
      <c r="L385" s="41"/>
      <c r="M385" s="220" t="s">
        <v>1</v>
      </c>
      <c r="N385" s="221" t="s">
        <v>39</v>
      </c>
      <c r="O385" s="88"/>
      <c r="P385" s="222">
        <f>O385*H385</f>
        <v>0</v>
      </c>
      <c r="Q385" s="222">
        <v>0</v>
      </c>
      <c r="R385" s="222">
        <f>Q385*H385</f>
        <v>0</v>
      </c>
      <c r="S385" s="222">
        <v>0.024</v>
      </c>
      <c r="T385" s="223">
        <f>S385*H385</f>
        <v>0.14400000000000002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343</v>
      </c>
      <c r="AT385" s="224" t="s">
        <v>139</v>
      </c>
      <c r="AU385" s="224" t="s">
        <v>144</v>
      </c>
      <c r="AY385" s="14" t="s">
        <v>135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144</v>
      </c>
      <c r="BK385" s="225">
        <f>ROUND(I385*H385,2)</f>
        <v>0</v>
      </c>
      <c r="BL385" s="14" t="s">
        <v>343</v>
      </c>
      <c r="BM385" s="224" t="s">
        <v>1066</v>
      </c>
    </row>
    <row r="386" s="2" customFormat="1" ht="24.15" customHeight="1">
      <c r="A386" s="35"/>
      <c r="B386" s="36"/>
      <c r="C386" s="212" t="s">
        <v>1067</v>
      </c>
      <c r="D386" s="212" t="s">
        <v>139</v>
      </c>
      <c r="E386" s="213" t="s">
        <v>1068</v>
      </c>
      <c r="F386" s="214" t="s">
        <v>1069</v>
      </c>
      <c r="G386" s="215" t="s">
        <v>155</v>
      </c>
      <c r="H386" s="216">
        <v>9</v>
      </c>
      <c r="I386" s="217"/>
      <c r="J386" s="218">
        <f>ROUND(I386*H386,2)</f>
        <v>0</v>
      </c>
      <c r="K386" s="219"/>
      <c r="L386" s="41"/>
      <c r="M386" s="220" t="s">
        <v>1</v>
      </c>
      <c r="N386" s="221" t="s">
        <v>39</v>
      </c>
      <c r="O386" s="88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343</v>
      </c>
      <c r="AT386" s="224" t="s">
        <v>139</v>
      </c>
      <c r="AU386" s="224" t="s">
        <v>144</v>
      </c>
      <c r="AY386" s="14" t="s">
        <v>135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144</v>
      </c>
      <c r="BK386" s="225">
        <f>ROUND(I386*H386,2)</f>
        <v>0</v>
      </c>
      <c r="BL386" s="14" t="s">
        <v>343</v>
      </c>
      <c r="BM386" s="224" t="s">
        <v>1070</v>
      </c>
    </row>
    <row r="387" s="2" customFormat="1" ht="24.15" customHeight="1">
      <c r="A387" s="35"/>
      <c r="B387" s="36"/>
      <c r="C387" s="212" t="s">
        <v>1071</v>
      </c>
      <c r="D387" s="212" t="s">
        <v>139</v>
      </c>
      <c r="E387" s="213" t="s">
        <v>1072</v>
      </c>
      <c r="F387" s="214" t="s">
        <v>1073</v>
      </c>
      <c r="G387" s="215" t="s">
        <v>155</v>
      </c>
      <c r="H387" s="216">
        <v>5</v>
      </c>
      <c r="I387" s="217"/>
      <c r="J387" s="218">
        <f>ROUND(I387*H387,2)</f>
        <v>0</v>
      </c>
      <c r="K387" s="219"/>
      <c r="L387" s="41"/>
      <c r="M387" s="220" t="s">
        <v>1</v>
      </c>
      <c r="N387" s="221" t="s">
        <v>39</v>
      </c>
      <c r="O387" s="88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343</v>
      </c>
      <c r="AT387" s="224" t="s">
        <v>139</v>
      </c>
      <c r="AU387" s="224" t="s">
        <v>144</v>
      </c>
      <c r="AY387" s="14" t="s">
        <v>135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144</v>
      </c>
      <c r="BK387" s="225">
        <f>ROUND(I387*H387,2)</f>
        <v>0</v>
      </c>
      <c r="BL387" s="14" t="s">
        <v>343</v>
      </c>
      <c r="BM387" s="224" t="s">
        <v>1074</v>
      </c>
    </row>
    <row r="388" s="2" customFormat="1" ht="24.15" customHeight="1">
      <c r="A388" s="35"/>
      <c r="B388" s="36"/>
      <c r="C388" s="226" t="s">
        <v>1075</v>
      </c>
      <c r="D388" s="226" t="s">
        <v>147</v>
      </c>
      <c r="E388" s="227" t="s">
        <v>1076</v>
      </c>
      <c r="F388" s="228" t="s">
        <v>1077</v>
      </c>
      <c r="G388" s="229" t="s">
        <v>155</v>
      </c>
      <c r="H388" s="230">
        <v>2</v>
      </c>
      <c r="I388" s="231"/>
      <c r="J388" s="232">
        <f>ROUND(I388*H388,2)</f>
        <v>0</v>
      </c>
      <c r="K388" s="233"/>
      <c r="L388" s="234"/>
      <c r="M388" s="235" t="s">
        <v>1</v>
      </c>
      <c r="N388" s="236" t="s">
        <v>39</v>
      </c>
      <c r="O388" s="88"/>
      <c r="P388" s="222">
        <f>O388*H388</f>
        <v>0</v>
      </c>
      <c r="Q388" s="222">
        <v>0.00108</v>
      </c>
      <c r="R388" s="222">
        <f>Q388*H388</f>
        <v>0.00216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146</v>
      </c>
      <c r="AT388" s="224" t="s">
        <v>147</v>
      </c>
      <c r="AU388" s="224" t="s">
        <v>144</v>
      </c>
      <c r="AY388" s="14" t="s">
        <v>135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144</v>
      </c>
      <c r="BK388" s="225">
        <f>ROUND(I388*H388,2)</f>
        <v>0</v>
      </c>
      <c r="BL388" s="14" t="s">
        <v>343</v>
      </c>
      <c r="BM388" s="224" t="s">
        <v>1078</v>
      </c>
    </row>
    <row r="389" s="2" customFormat="1" ht="24.15" customHeight="1">
      <c r="A389" s="35"/>
      <c r="B389" s="36"/>
      <c r="C389" s="226" t="s">
        <v>1079</v>
      </c>
      <c r="D389" s="226" t="s">
        <v>147</v>
      </c>
      <c r="E389" s="227" t="s">
        <v>1080</v>
      </c>
      <c r="F389" s="228" t="s">
        <v>1081</v>
      </c>
      <c r="G389" s="229" t="s">
        <v>155</v>
      </c>
      <c r="H389" s="230">
        <v>3</v>
      </c>
      <c r="I389" s="231"/>
      <c r="J389" s="232">
        <f>ROUND(I389*H389,2)</f>
        <v>0</v>
      </c>
      <c r="K389" s="233"/>
      <c r="L389" s="234"/>
      <c r="M389" s="235" t="s">
        <v>1</v>
      </c>
      <c r="N389" s="236" t="s">
        <v>39</v>
      </c>
      <c r="O389" s="88"/>
      <c r="P389" s="222">
        <f>O389*H389</f>
        <v>0</v>
      </c>
      <c r="Q389" s="222">
        <v>0.00123</v>
      </c>
      <c r="R389" s="222">
        <f>Q389*H389</f>
        <v>0.0036899999999999997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146</v>
      </c>
      <c r="AT389" s="224" t="s">
        <v>147</v>
      </c>
      <c r="AU389" s="224" t="s">
        <v>144</v>
      </c>
      <c r="AY389" s="14" t="s">
        <v>135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144</v>
      </c>
      <c r="BK389" s="225">
        <f>ROUND(I389*H389,2)</f>
        <v>0</v>
      </c>
      <c r="BL389" s="14" t="s">
        <v>343</v>
      </c>
      <c r="BM389" s="224" t="s">
        <v>1082</v>
      </c>
    </row>
    <row r="390" s="2" customFormat="1" ht="24.15" customHeight="1">
      <c r="A390" s="35"/>
      <c r="B390" s="36"/>
      <c r="C390" s="212" t="s">
        <v>1083</v>
      </c>
      <c r="D390" s="212" t="s">
        <v>139</v>
      </c>
      <c r="E390" s="213" t="s">
        <v>1084</v>
      </c>
      <c r="F390" s="214" t="s">
        <v>1085</v>
      </c>
      <c r="G390" s="215" t="s">
        <v>155</v>
      </c>
      <c r="H390" s="216">
        <v>1</v>
      </c>
      <c r="I390" s="217"/>
      <c r="J390" s="218">
        <f>ROUND(I390*H390,2)</f>
        <v>0</v>
      </c>
      <c r="K390" s="219"/>
      <c r="L390" s="41"/>
      <c r="M390" s="220" t="s">
        <v>1</v>
      </c>
      <c r="N390" s="221" t="s">
        <v>39</v>
      </c>
      <c r="O390" s="88"/>
      <c r="P390" s="222">
        <f>O390*H390</f>
        <v>0</v>
      </c>
      <c r="Q390" s="222">
        <v>0</v>
      </c>
      <c r="R390" s="222">
        <f>Q390*H390</f>
        <v>0</v>
      </c>
      <c r="S390" s="222">
        <v>0.13100000000000001</v>
      </c>
      <c r="T390" s="223">
        <f>S390*H390</f>
        <v>0.13100000000000001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4" t="s">
        <v>343</v>
      </c>
      <c r="AT390" s="224" t="s">
        <v>139</v>
      </c>
      <c r="AU390" s="224" t="s">
        <v>144</v>
      </c>
      <c r="AY390" s="14" t="s">
        <v>135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4" t="s">
        <v>144</v>
      </c>
      <c r="BK390" s="225">
        <f>ROUND(I390*H390,2)</f>
        <v>0</v>
      </c>
      <c r="BL390" s="14" t="s">
        <v>343</v>
      </c>
      <c r="BM390" s="224" t="s">
        <v>1086</v>
      </c>
    </row>
    <row r="391" s="2" customFormat="1" ht="24.15" customHeight="1">
      <c r="A391" s="35"/>
      <c r="B391" s="36"/>
      <c r="C391" s="212" t="s">
        <v>1087</v>
      </c>
      <c r="D391" s="212" t="s">
        <v>139</v>
      </c>
      <c r="E391" s="213" t="s">
        <v>1088</v>
      </c>
      <c r="F391" s="214" t="s">
        <v>1089</v>
      </c>
      <c r="G391" s="215" t="s">
        <v>142</v>
      </c>
      <c r="H391" s="216">
        <v>0.099000000000000005</v>
      </c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343</v>
      </c>
      <c r="AT391" s="224" t="s">
        <v>139</v>
      </c>
      <c r="AU391" s="224" t="s">
        <v>144</v>
      </c>
      <c r="AY391" s="14" t="s">
        <v>135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144</v>
      </c>
      <c r="BK391" s="225">
        <f>ROUND(I391*H391,2)</f>
        <v>0</v>
      </c>
      <c r="BL391" s="14" t="s">
        <v>343</v>
      </c>
      <c r="BM391" s="224" t="s">
        <v>1090</v>
      </c>
    </row>
    <row r="392" s="2" customFormat="1" ht="24.15" customHeight="1">
      <c r="A392" s="35"/>
      <c r="B392" s="36"/>
      <c r="C392" s="212" t="s">
        <v>1091</v>
      </c>
      <c r="D392" s="212" t="s">
        <v>139</v>
      </c>
      <c r="E392" s="213" t="s">
        <v>1092</v>
      </c>
      <c r="F392" s="214" t="s">
        <v>1093</v>
      </c>
      <c r="G392" s="215" t="s">
        <v>142</v>
      </c>
      <c r="H392" s="216">
        <v>0.099000000000000005</v>
      </c>
      <c r="I392" s="217"/>
      <c r="J392" s="218">
        <f>ROUND(I392*H392,2)</f>
        <v>0</v>
      </c>
      <c r="K392" s="219"/>
      <c r="L392" s="41"/>
      <c r="M392" s="220" t="s">
        <v>1</v>
      </c>
      <c r="N392" s="221" t="s">
        <v>39</v>
      </c>
      <c r="O392" s="88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4" t="s">
        <v>343</v>
      </c>
      <c r="AT392" s="224" t="s">
        <v>139</v>
      </c>
      <c r="AU392" s="224" t="s">
        <v>144</v>
      </c>
      <c r="AY392" s="14" t="s">
        <v>135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4" t="s">
        <v>144</v>
      </c>
      <c r="BK392" s="225">
        <f>ROUND(I392*H392,2)</f>
        <v>0</v>
      </c>
      <c r="BL392" s="14" t="s">
        <v>343</v>
      </c>
      <c r="BM392" s="224" t="s">
        <v>1094</v>
      </c>
    </row>
    <row r="393" s="2" customFormat="1" ht="24.15" customHeight="1">
      <c r="A393" s="35"/>
      <c r="B393" s="36"/>
      <c r="C393" s="212" t="s">
        <v>1095</v>
      </c>
      <c r="D393" s="212" t="s">
        <v>139</v>
      </c>
      <c r="E393" s="213" t="s">
        <v>1096</v>
      </c>
      <c r="F393" s="214" t="s">
        <v>1097</v>
      </c>
      <c r="G393" s="215" t="s">
        <v>142</v>
      </c>
      <c r="H393" s="216">
        <v>0.099000000000000005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343</v>
      </c>
      <c r="AT393" s="224" t="s">
        <v>139</v>
      </c>
      <c r="AU393" s="224" t="s">
        <v>144</v>
      </c>
      <c r="AY393" s="14" t="s">
        <v>135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144</v>
      </c>
      <c r="BK393" s="225">
        <f>ROUND(I393*H393,2)</f>
        <v>0</v>
      </c>
      <c r="BL393" s="14" t="s">
        <v>343</v>
      </c>
      <c r="BM393" s="224" t="s">
        <v>1098</v>
      </c>
    </row>
    <row r="394" s="12" customFormat="1" ht="22.8" customHeight="1">
      <c r="A394" s="12"/>
      <c r="B394" s="196"/>
      <c r="C394" s="197"/>
      <c r="D394" s="198" t="s">
        <v>72</v>
      </c>
      <c r="E394" s="210" t="s">
        <v>1099</v>
      </c>
      <c r="F394" s="210" t="s">
        <v>1100</v>
      </c>
      <c r="G394" s="197"/>
      <c r="H394" s="197"/>
      <c r="I394" s="200"/>
      <c r="J394" s="211">
        <f>BK394</f>
        <v>0</v>
      </c>
      <c r="K394" s="197"/>
      <c r="L394" s="202"/>
      <c r="M394" s="203"/>
      <c r="N394" s="204"/>
      <c r="O394" s="204"/>
      <c r="P394" s="205">
        <f>SUM(P395:P411)</f>
        <v>0</v>
      </c>
      <c r="Q394" s="204"/>
      <c r="R394" s="205">
        <f>SUM(R395:R411)</f>
        <v>0.16217493</v>
      </c>
      <c r="S394" s="204"/>
      <c r="T394" s="206">
        <f>SUM(T395:T411)</f>
        <v>0.057737320000000002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7" t="s">
        <v>144</v>
      </c>
      <c r="AT394" s="208" t="s">
        <v>72</v>
      </c>
      <c r="AU394" s="208" t="s">
        <v>81</v>
      </c>
      <c r="AY394" s="207" t="s">
        <v>135</v>
      </c>
      <c r="BK394" s="209">
        <f>SUM(BK395:BK411)</f>
        <v>0</v>
      </c>
    </row>
    <row r="395" s="2" customFormat="1" ht="16.5" customHeight="1">
      <c r="A395" s="35"/>
      <c r="B395" s="36"/>
      <c r="C395" s="212" t="s">
        <v>1101</v>
      </c>
      <c r="D395" s="212" t="s">
        <v>139</v>
      </c>
      <c r="E395" s="213" t="s">
        <v>1102</v>
      </c>
      <c r="F395" s="214" t="s">
        <v>1103</v>
      </c>
      <c r="G395" s="215" t="s">
        <v>160</v>
      </c>
      <c r="H395" s="216">
        <v>4.633</v>
      </c>
      <c r="I395" s="217"/>
      <c r="J395" s="218">
        <f>ROUND(I395*H395,2)</f>
        <v>0</v>
      </c>
      <c r="K395" s="219"/>
      <c r="L395" s="41"/>
      <c r="M395" s="220" t="s">
        <v>1</v>
      </c>
      <c r="N395" s="221" t="s">
        <v>39</v>
      </c>
      <c r="O395" s="88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343</v>
      </c>
      <c r="AT395" s="224" t="s">
        <v>139</v>
      </c>
      <c r="AU395" s="224" t="s">
        <v>144</v>
      </c>
      <c r="AY395" s="14" t="s">
        <v>135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144</v>
      </c>
      <c r="BK395" s="225">
        <f>ROUND(I395*H395,2)</f>
        <v>0</v>
      </c>
      <c r="BL395" s="14" t="s">
        <v>343</v>
      </c>
      <c r="BM395" s="224" t="s">
        <v>1104</v>
      </c>
    </row>
    <row r="396" s="2" customFormat="1" ht="16.5" customHeight="1">
      <c r="A396" s="35"/>
      <c r="B396" s="36"/>
      <c r="C396" s="212" t="s">
        <v>1105</v>
      </c>
      <c r="D396" s="212" t="s">
        <v>139</v>
      </c>
      <c r="E396" s="213" t="s">
        <v>1106</v>
      </c>
      <c r="F396" s="214" t="s">
        <v>1107</v>
      </c>
      <c r="G396" s="215" t="s">
        <v>160</v>
      </c>
      <c r="H396" s="216">
        <v>4.633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39</v>
      </c>
      <c r="O396" s="88"/>
      <c r="P396" s="222">
        <f>O396*H396</f>
        <v>0</v>
      </c>
      <c r="Q396" s="222">
        <v>0.00029999999999999997</v>
      </c>
      <c r="R396" s="222">
        <f>Q396*H396</f>
        <v>0.0013898999999999999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343</v>
      </c>
      <c r="AT396" s="224" t="s">
        <v>139</v>
      </c>
      <c r="AU396" s="224" t="s">
        <v>144</v>
      </c>
      <c r="AY396" s="14" t="s">
        <v>135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144</v>
      </c>
      <c r="BK396" s="225">
        <f>ROUND(I396*H396,2)</f>
        <v>0</v>
      </c>
      <c r="BL396" s="14" t="s">
        <v>343</v>
      </c>
      <c r="BM396" s="224" t="s">
        <v>1108</v>
      </c>
    </row>
    <row r="397" s="2" customFormat="1" ht="24.15" customHeight="1">
      <c r="A397" s="35"/>
      <c r="B397" s="36"/>
      <c r="C397" s="212" t="s">
        <v>1109</v>
      </c>
      <c r="D397" s="212" t="s">
        <v>139</v>
      </c>
      <c r="E397" s="213" t="s">
        <v>1110</v>
      </c>
      <c r="F397" s="214" t="s">
        <v>1111</v>
      </c>
      <c r="G397" s="215" t="s">
        <v>270</v>
      </c>
      <c r="H397" s="216">
        <v>4.9180000000000001</v>
      </c>
      <c r="I397" s="217"/>
      <c r="J397" s="218">
        <f>ROUND(I397*H397,2)</f>
        <v>0</v>
      </c>
      <c r="K397" s="219"/>
      <c r="L397" s="41"/>
      <c r="M397" s="220" t="s">
        <v>1</v>
      </c>
      <c r="N397" s="221" t="s">
        <v>39</v>
      </c>
      <c r="O397" s="88"/>
      <c r="P397" s="222">
        <f>O397*H397</f>
        <v>0</v>
      </c>
      <c r="Q397" s="222">
        <v>0</v>
      </c>
      <c r="R397" s="222">
        <f>Q397*H397</f>
        <v>0</v>
      </c>
      <c r="S397" s="222">
        <v>0.01174</v>
      </c>
      <c r="T397" s="223">
        <f>S397*H397</f>
        <v>0.057737320000000002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343</v>
      </c>
      <c r="AT397" s="224" t="s">
        <v>139</v>
      </c>
      <c r="AU397" s="224" t="s">
        <v>144</v>
      </c>
      <c r="AY397" s="14" t="s">
        <v>135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144</v>
      </c>
      <c r="BK397" s="225">
        <f>ROUND(I397*H397,2)</f>
        <v>0</v>
      </c>
      <c r="BL397" s="14" t="s">
        <v>343</v>
      </c>
      <c r="BM397" s="224" t="s">
        <v>1112</v>
      </c>
    </row>
    <row r="398" s="2" customFormat="1" ht="37.8" customHeight="1">
      <c r="A398" s="35"/>
      <c r="B398" s="36"/>
      <c r="C398" s="212" t="s">
        <v>1113</v>
      </c>
      <c r="D398" s="212" t="s">
        <v>139</v>
      </c>
      <c r="E398" s="213" t="s">
        <v>1114</v>
      </c>
      <c r="F398" s="214" t="s">
        <v>1115</v>
      </c>
      <c r="G398" s="215" t="s">
        <v>160</v>
      </c>
      <c r="H398" s="216">
        <v>4.633</v>
      </c>
      <c r="I398" s="217"/>
      <c r="J398" s="218">
        <f>ROUND(I398*H398,2)</f>
        <v>0</v>
      </c>
      <c r="K398" s="219"/>
      <c r="L398" s="41"/>
      <c r="M398" s="220" t="s">
        <v>1</v>
      </c>
      <c r="N398" s="221" t="s">
        <v>39</v>
      </c>
      <c r="O398" s="88"/>
      <c r="P398" s="222">
        <f>O398*H398</f>
        <v>0</v>
      </c>
      <c r="Q398" s="222">
        <v>0.0091000000000000004</v>
      </c>
      <c r="R398" s="222">
        <f>Q398*H398</f>
        <v>0.042160300000000005</v>
      </c>
      <c r="S398" s="222">
        <v>0</v>
      </c>
      <c r="T398" s="22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4" t="s">
        <v>343</v>
      </c>
      <c r="AT398" s="224" t="s">
        <v>139</v>
      </c>
      <c r="AU398" s="224" t="s">
        <v>144</v>
      </c>
      <c r="AY398" s="14" t="s">
        <v>135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4" t="s">
        <v>144</v>
      </c>
      <c r="BK398" s="225">
        <f>ROUND(I398*H398,2)</f>
        <v>0</v>
      </c>
      <c r="BL398" s="14" t="s">
        <v>343</v>
      </c>
      <c r="BM398" s="224" t="s">
        <v>1116</v>
      </c>
    </row>
    <row r="399" s="2" customFormat="1" ht="37.8" customHeight="1">
      <c r="A399" s="35"/>
      <c r="B399" s="36"/>
      <c r="C399" s="226" t="s">
        <v>1117</v>
      </c>
      <c r="D399" s="226" t="s">
        <v>147</v>
      </c>
      <c r="E399" s="227" t="s">
        <v>1118</v>
      </c>
      <c r="F399" s="228" t="s">
        <v>1119</v>
      </c>
      <c r="G399" s="229" t="s">
        <v>160</v>
      </c>
      <c r="H399" s="230">
        <v>5.0960000000000001</v>
      </c>
      <c r="I399" s="231"/>
      <c r="J399" s="232">
        <f>ROUND(I399*H399,2)</f>
        <v>0</v>
      </c>
      <c r="K399" s="233"/>
      <c r="L399" s="234"/>
      <c r="M399" s="235" t="s">
        <v>1</v>
      </c>
      <c r="N399" s="236" t="s">
        <v>39</v>
      </c>
      <c r="O399" s="88"/>
      <c r="P399" s="222">
        <f>O399*H399</f>
        <v>0</v>
      </c>
      <c r="Q399" s="222">
        <v>0.019199999999999998</v>
      </c>
      <c r="R399" s="222">
        <f>Q399*H399</f>
        <v>0.097843199999999991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146</v>
      </c>
      <c r="AT399" s="224" t="s">
        <v>147</v>
      </c>
      <c r="AU399" s="224" t="s">
        <v>144</v>
      </c>
      <c r="AY399" s="14" t="s">
        <v>135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144</v>
      </c>
      <c r="BK399" s="225">
        <f>ROUND(I399*H399,2)</f>
        <v>0</v>
      </c>
      <c r="BL399" s="14" t="s">
        <v>343</v>
      </c>
      <c r="BM399" s="224" t="s">
        <v>1120</v>
      </c>
    </row>
    <row r="400" s="2" customFormat="1" ht="37.8" customHeight="1">
      <c r="A400" s="35"/>
      <c r="B400" s="36"/>
      <c r="C400" s="212" t="s">
        <v>1121</v>
      </c>
      <c r="D400" s="212" t="s">
        <v>139</v>
      </c>
      <c r="E400" s="213" t="s">
        <v>1122</v>
      </c>
      <c r="F400" s="214" t="s">
        <v>1123</v>
      </c>
      <c r="G400" s="215" t="s">
        <v>160</v>
      </c>
      <c r="H400" s="216">
        <v>4.633</v>
      </c>
      <c r="I400" s="217"/>
      <c r="J400" s="218">
        <f>ROUND(I400*H400,2)</f>
        <v>0</v>
      </c>
      <c r="K400" s="219"/>
      <c r="L400" s="41"/>
      <c r="M400" s="220" t="s">
        <v>1</v>
      </c>
      <c r="N400" s="221" t="s">
        <v>39</v>
      </c>
      <c r="O400" s="88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343</v>
      </c>
      <c r="AT400" s="224" t="s">
        <v>139</v>
      </c>
      <c r="AU400" s="224" t="s">
        <v>144</v>
      </c>
      <c r="AY400" s="14" t="s">
        <v>135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144</v>
      </c>
      <c r="BK400" s="225">
        <f>ROUND(I400*H400,2)</f>
        <v>0</v>
      </c>
      <c r="BL400" s="14" t="s">
        <v>343</v>
      </c>
      <c r="BM400" s="224" t="s">
        <v>1124</v>
      </c>
    </row>
    <row r="401" s="2" customFormat="1" ht="24.15" customHeight="1">
      <c r="A401" s="35"/>
      <c r="B401" s="36"/>
      <c r="C401" s="212" t="s">
        <v>1125</v>
      </c>
      <c r="D401" s="212" t="s">
        <v>139</v>
      </c>
      <c r="E401" s="213" t="s">
        <v>1126</v>
      </c>
      <c r="F401" s="214" t="s">
        <v>1127</v>
      </c>
      <c r="G401" s="215" t="s">
        <v>160</v>
      </c>
      <c r="H401" s="216">
        <v>10.554</v>
      </c>
      <c r="I401" s="217"/>
      <c r="J401" s="218">
        <f>ROUND(I401*H401,2)</f>
        <v>0</v>
      </c>
      <c r="K401" s="219"/>
      <c r="L401" s="41"/>
      <c r="M401" s="220" t="s">
        <v>1</v>
      </c>
      <c r="N401" s="221" t="s">
        <v>39</v>
      </c>
      <c r="O401" s="88"/>
      <c r="P401" s="222">
        <f>O401*H401</f>
        <v>0</v>
      </c>
      <c r="Q401" s="222">
        <v>0.0015</v>
      </c>
      <c r="R401" s="222">
        <f>Q401*H401</f>
        <v>0.015831000000000001</v>
      </c>
      <c r="S401" s="222">
        <v>0</v>
      </c>
      <c r="T401" s="223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343</v>
      </c>
      <c r="AT401" s="224" t="s">
        <v>139</v>
      </c>
      <c r="AU401" s="224" t="s">
        <v>144</v>
      </c>
      <c r="AY401" s="14" t="s">
        <v>135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144</v>
      </c>
      <c r="BK401" s="225">
        <f>ROUND(I401*H401,2)</f>
        <v>0</v>
      </c>
      <c r="BL401" s="14" t="s">
        <v>343</v>
      </c>
      <c r="BM401" s="224" t="s">
        <v>1128</v>
      </c>
    </row>
    <row r="402" s="2" customFormat="1" ht="16.5" customHeight="1">
      <c r="A402" s="35"/>
      <c r="B402" s="36"/>
      <c r="C402" s="212" t="s">
        <v>1129</v>
      </c>
      <c r="D402" s="212" t="s">
        <v>139</v>
      </c>
      <c r="E402" s="213" t="s">
        <v>1130</v>
      </c>
      <c r="F402" s="214" t="s">
        <v>1131</v>
      </c>
      <c r="G402" s="215" t="s">
        <v>270</v>
      </c>
      <c r="H402" s="216">
        <v>7.5759999999999996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39</v>
      </c>
      <c r="O402" s="88"/>
      <c r="P402" s="222">
        <f>O402*H402</f>
        <v>0</v>
      </c>
      <c r="Q402" s="222">
        <v>3.0000000000000001E-05</v>
      </c>
      <c r="R402" s="222">
        <f>Q402*H402</f>
        <v>0.00022728000000000001</v>
      </c>
      <c r="S402" s="222">
        <v>0</v>
      </c>
      <c r="T402" s="22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343</v>
      </c>
      <c r="AT402" s="224" t="s">
        <v>139</v>
      </c>
      <c r="AU402" s="224" t="s">
        <v>144</v>
      </c>
      <c r="AY402" s="14" t="s">
        <v>135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144</v>
      </c>
      <c r="BK402" s="225">
        <f>ROUND(I402*H402,2)</f>
        <v>0</v>
      </c>
      <c r="BL402" s="14" t="s">
        <v>343</v>
      </c>
      <c r="BM402" s="224" t="s">
        <v>1132</v>
      </c>
    </row>
    <row r="403" s="2" customFormat="1" ht="24.15" customHeight="1">
      <c r="A403" s="35"/>
      <c r="B403" s="36"/>
      <c r="C403" s="212" t="s">
        <v>1133</v>
      </c>
      <c r="D403" s="212" t="s">
        <v>139</v>
      </c>
      <c r="E403" s="213" t="s">
        <v>1134</v>
      </c>
      <c r="F403" s="214" t="s">
        <v>1135</v>
      </c>
      <c r="G403" s="215" t="s">
        <v>270</v>
      </c>
      <c r="H403" s="216">
        <v>7.5759999999999996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3.0000000000000001E-05</v>
      </c>
      <c r="R403" s="222">
        <f>Q403*H403</f>
        <v>0.00022728000000000001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343</v>
      </c>
      <c r="AT403" s="224" t="s">
        <v>139</v>
      </c>
      <c r="AU403" s="224" t="s">
        <v>144</v>
      </c>
      <c r="AY403" s="14" t="s">
        <v>135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144</v>
      </c>
      <c r="BK403" s="225">
        <f>ROUND(I403*H403,2)</f>
        <v>0</v>
      </c>
      <c r="BL403" s="14" t="s">
        <v>343</v>
      </c>
      <c r="BM403" s="224" t="s">
        <v>1136</v>
      </c>
    </row>
    <row r="404" s="2" customFormat="1" ht="16.5" customHeight="1">
      <c r="A404" s="35"/>
      <c r="B404" s="36"/>
      <c r="C404" s="212" t="s">
        <v>1137</v>
      </c>
      <c r="D404" s="212" t="s">
        <v>139</v>
      </c>
      <c r="E404" s="213" t="s">
        <v>1138</v>
      </c>
      <c r="F404" s="214" t="s">
        <v>1139</v>
      </c>
      <c r="G404" s="215" t="s">
        <v>155</v>
      </c>
      <c r="H404" s="216">
        <v>6</v>
      </c>
      <c r="I404" s="217"/>
      <c r="J404" s="218">
        <f>ROUND(I404*H404,2)</f>
        <v>0</v>
      </c>
      <c r="K404" s="219"/>
      <c r="L404" s="41"/>
      <c r="M404" s="220" t="s">
        <v>1</v>
      </c>
      <c r="N404" s="221" t="s">
        <v>39</v>
      </c>
      <c r="O404" s="88"/>
      <c r="P404" s="222">
        <f>O404*H404</f>
        <v>0</v>
      </c>
      <c r="Q404" s="222">
        <v>0.00021000000000000001</v>
      </c>
      <c r="R404" s="222">
        <f>Q404*H404</f>
        <v>0.0012600000000000001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343</v>
      </c>
      <c r="AT404" s="224" t="s">
        <v>139</v>
      </c>
      <c r="AU404" s="224" t="s">
        <v>144</v>
      </c>
      <c r="AY404" s="14" t="s">
        <v>135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144</v>
      </c>
      <c r="BK404" s="225">
        <f>ROUND(I404*H404,2)</f>
        <v>0</v>
      </c>
      <c r="BL404" s="14" t="s">
        <v>343</v>
      </c>
      <c r="BM404" s="224" t="s">
        <v>1140</v>
      </c>
    </row>
    <row r="405" s="2" customFormat="1" ht="16.5" customHeight="1">
      <c r="A405" s="35"/>
      <c r="B405" s="36"/>
      <c r="C405" s="212" t="s">
        <v>1141</v>
      </c>
      <c r="D405" s="212" t="s">
        <v>139</v>
      </c>
      <c r="E405" s="213" t="s">
        <v>1142</v>
      </c>
      <c r="F405" s="214" t="s">
        <v>1143</v>
      </c>
      <c r="G405" s="215" t="s">
        <v>155</v>
      </c>
      <c r="H405" s="216">
        <v>2</v>
      </c>
      <c r="I405" s="217"/>
      <c r="J405" s="218">
        <f>ROUND(I405*H405,2)</f>
        <v>0</v>
      </c>
      <c r="K405" s="219"/>
      <c r="L405" s="41"/>
      <c r="M405" s="220" t="s">
        <v>1</v>
      </c>
      <c r="N405" s="221" t="s">
        <v>39</v>
      </c>
      <c r="O405" s="88"/>
      <c r="P405" s="222">
        <f>O405*H405</f>
        <v>0</v>
      </c>
      <c r="Q405" s="222">
        <v>0.00020000000000000001</v>
      </c>
      <c r="R405" s="222">
        <f>Q405*H405</f>
        <v>0.00040000000000000002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343</v>
      </c>
      <c r="AT405" s="224" t="s">
        <v>139</v>
      </c>
      <c r="AU405" s="224" t="s">
        <v>144</v>
      </c>
      <c r="AY405" s="14" t="s">
        <v>135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144</v>
      </c>
      <c r="BK405" s="225">
        <f>ROUND(I405*H405,2)</f>
        <v>0</v>
      </c>
      <c r="BL405" s="14" t="s">
        <v>343</v>
      </c>
      <c r="BM405" s="224" t="s">
        <v>1144</v>
      </c>
    </row>
    <row r="406" s="2" customFormat="1" ht="16.5" customHeight="1">
      <c r="A406" s="35"/>
      <c r="B406" s="36"/>
      <c r="C406" s="212" t="s">
        <v>1145</v>
      </c>
      <c r="D406" s="212" t="s">
        <v>139</v>
      </c>
      <c r="E406" s="213" t="s">
        <v>1146</v>
      </c>
      <c r="F406" s="214" t="s">
        <v>1147</v>
      </c>
      <c r="G406" s="215" t="s">
        <v>155</v>
      </c>
      <c r="H406" s="216">
        <v>1</v>
      </c>
      <c r="I406" s="217"/>
      <c r="J406" s="218">
        <f>ROUND(I406*H406,2)</f>
        <v>0</v>
      </c>
      <c r="K406" s="219"/>
      <c r="L406" s="41"/>
      <c r="M406" s="220" t="s">
        <v>1</v>
      </c>
      <c r="N406" s="221" t="s">
        <v>39</v>
      </c>
      <c r="O406" s="88"/>
      <c r="P406" s="222">
        <f>O406*H406</f>
        <v>0</v>
      </c>
      <c r="Q406" s="222">
        <v>0.00018000000000000001</v>
      </c>
      <c r="R406" s="222">
        <f>Q406*H406</f>
        <v>0.00018000000000000001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343</v>
      </c>
      <c r="AT406" s="224" t="s">
        <v>139</v>
      </c>
      <c r="AU406" s="224" t="s">
        <v>144</v>
      </c>
      <c r="AY406" s="14" t="s">
        <v>135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144</v>
      </c>
      <c r="BK406" s="225">
        <f>ROUND(I406*H406,2)</f>
        <v>0</v>
      </c>
      <c r="BL406" s="14" t="s">
        <v>343</v>
      </c>
      <c r="BM406" s="224" t="s">
        <v>1148</v>
      </c>
    </row>
    <row r="407" s="2" customFormat="1" ht="16.5" customHeight="1">
      <c r="A407" s="35"/>
      <c r="B407" s="36"/>
      <c r="C407" s="212" t="s">
        <v>1149</v>
      </c>
      <c r="D407" s="212" t="s">
        <v>139</v>
      </c>
      <c r="E407" s="213" t="s">
        <v>1150</v>
      </c>
      <c r="F407" s="214" t="s">
        <v>1151</v>
      </c>
      <c r="G407" s="215" t="s">
        <v>270</v>
      </c>
      <c r="H407" s="216">
        <v>7.5759999999999996</v>
      </c>
      <c r="I407" s="217"/>
      <c r="J407" s="218">
        <f>ROUND(I407*H407,2)</f>
        <v>0</v>
      </c>
      <c r="K407" s="219"/>
      <c r="L407" s="41"/>
      <c r="M407" s="220" t="s">
        <v>1</v>
      </c>
      <c r="N407" s="221" t="s">
        <v>39</v>
      </c>
      <c r="O407" s="88"/>
      <c r="P407" s="222">
        <f>O407*H407</f>
        <v>0</v>
      </c>
      <c r="Q407" s="222">
        <v>0.00032000000000000003</v>
      </c>
      <c r="R407" s="222">
        <f>Q407*H407</f>
        <v>0.0024243200000000002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343</v>
      </c>
      <c r="AT407" s="224" t="s">
        <v>139</v>
      </c>
      <c r="AU407" s="224" t="s">
        <v>144</v>
      </c>
      <c r="AY407" s="14" t="s">
        <v>135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144</v>
      </c>
      <c r="BK407" s="225">
        <f>ROUND(I407*H407,2)</f>
        <v>0</v>
      </c>
      <c r="BL407" s="14" t="s">
        <v>343</v>
      </c>
      <c r="BM407" s="224" t="s">
        <v>1152</v>
      </c>
    </row>
    <row r="408" s="2" customFormat="1" ht="24.15" customHeight="1">
      <c r="A408" s="35"/>
      <c r="B408" s="36"/>
      <c r="C408" s="212" t="s">
        <v>1153</v>
      </c>
      <c r="D408" s="212" t="s">
        <v>139</v>
      </c>
      <c r="E408" s="213" t="s">
        <v>1154</v>
      </c>
      <c r="F408" s="214" t="s">
        <v>1155</v>
      </c>
      <c r="G408" s="215" t="s">
        <v>160</v>
      </c>
      <c r="H408" s="216">
        <v>4.633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5.0000000000000002E-05</v>
      </c>
      <c r="R408" s="222">
        <f>Q408*H408</f>
        <v>0.00023165000000000002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343</v>
      </c>
      <c r="AT408" s="224" t="s">
        <v>139</v>
      </c>
      <c r="AU408" s="224" t="s">
        <v>144</v>
      </c>
      <c r="AY408" s="14" t="s">
        <v>135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144</v>
      </c>
      <c r="BK408" s="225">
        <f>ROUND(I408*H408,2)</f>
        <v>0</v>
      </c>
      <c r="BL408" s="14" t="s">
        <v>343</v>
      </c>
      <c r="BM408" s="224" t="s">
        <v>1156</v>
      </c>
    </row>
    <row r="409" s="2" customFormat="1" ht="24.15" customHeight="1">
      <c r="A409" s="35"/>
      <c r="B409" s="36"/>
      <c r="C409" s="212" t="s">
        <v>1157</v>
      </c>
      <c r="D409" s="212" t="s">
        <v>139</v>
      </c>
      <c r="E409" s="213" t="s">
        <v>1158</v>
      </c>
      <c r="F409" s="214" t="s">
        <v>1159</v>
      </c>
      <c r="G409" s="215" t="s">
        <v>142</v>
      </c>
      <c r="H409" s="216">
        <v>0.16200000000000001</v>
      </c>
      <c r="I409" s="217"/>
      <c r="J409" s="218">
        <f>ROUND(I409*H409,2)</f>
        <v>0</v>
      </c>
      <c r="K409" s="219"/>
      <c r="L409" s="41"/>
      <c r="M409" s="220" t="s">
        <v>1</v>
      </c>
      <c r="N409" s="221" t="s">
        <v>39</v>
      </c>
      <c r="O409" s="88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4" t="s">
        <v>343</v>
      </c>
      <c r="AT409" s="224" t="s">
        <v>139</v>
      </c>
      <c r="AU409" s="224" t="s">
        <v>144</v>
      </c>
      <c r="AY409" s="14" t="s">
        <v>135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4" t="s">
        <v>144</v>
      </c>
      <c r="BK409" s="225">
        <f>ROUND(I409*H409,2)</f>
        <v>0</v>
      </c>
      <c r="BL409" s="14" t="s">
        <v>343</v>
      </c>
      <c r="BM409" s="224" t="s">
        <v>1160</v>
      </c>
    </row>
    <row r="410" s="2" customFormat="1" ht="24.15" customHeight="1">
      <c r="A410" s="35"/>
      <c r="B410" s="36"/>
      <c r="C410" s="212" t="s">
        <v>1161</v>
      </c>
      <c r="D410" s="212" t="s">
        <v>139</v>
      </c>
      <c r="E410" s="213" t="s">
        <v>1162</v>
      </c>
      <c r="F410" s="214" t="s">
        <v>1163</v>
      </c>
      <c r="G410" s="215" t="s">
        <v>142</v>
      </c>
      <c r="H410" s="216">
        <v>0.16200000000000001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39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343</v>
      </c>
      <c r="AT410" s="224" t="s">
        <v>139</v>
      </c>
      <c r="AU410" s="224" t="s">
        <v>144</v>
      </c>
      <c r="AY410" s="14" t="s">
        <v>135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144</v>
      </c>
      <c r="BK410" s="225">
        <f>ROUND(I410*H410,2)</f>
        <v>0</v>
      </c>
      <c r="BL410" s="14" t="s">
        <v>343</v>
      </c>
      <c r="BM410" s="224" t="s">
        <v>1164</v>
      </c>
    </row>
    <row r="411" s="2" customFormat="1" ht="24.15" customHeight="1">
      <c r="A411" s="35"/>
      <c r="B411" s="36"/>
      <c r="C411" s="212" t="s">
        <v>1165</v>
      </c>
      <c r="D411" s="212" t="s">
        <v>139</v>
      </c>
      <c r="E411" s="213" t="s">
        <v>1166</v>
      </c>
      <c r="F411" s="214" t="s">
        <v>1167</v>
      </c>
      <c r="G411" s="215" t="s">
        <v>142</v>
      </c>
      <c r="H411" s="216">
        <v>0.16200000000000001</v>
      </c>
      <c r="I411" s="217"/>
      <c r="J411" s="218">
        <f>ROUND(I411*H411,2)</f>
        <v>0</v>
      </c>
      <c r="K411" s="219"/>
      <c r="L411" s="41"/>
      <c r="M411" s="220" t="s">
        <v>1</v>
      </c>
      <c r="N411" s="221" t="s">
        <v>39</v>
      </c>
      <c r="O411" s="88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343</v>
      </c>
      <c r="AT411" s="224" t="s">
        <v>139</v>
      </c>
      <c r="AU411" s="224" t="s">
        <v>144</v>
      </c>
      <c r="AY411" s="14" t="s">
        <v>135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144</v>
      </c>
      <c r="BK411" s="225">
        <f>ROUND(I411*H411,2)</f>
        <v>0</v>
      </c>
      <c r="BL411" s="14" t="s">
        <v>343</v>
      </c>
      <c r="BM411" s="224" t="s">
        <v>1168</v>
      </c>
    </row>
    <row r="412" s="12" customFormat="1" ht="22.8" customHeight="1">
      <c r="A412" s="12"/>
      <c r="B412" s="196"/>
      <c r="C412" s="197"/>
      <c r="D412" s="198" t="s">
        <v>72</v>
      </c>
      <c r="E412" s="210" t="s">
        <v>1169</v>
      </c>
      <c r="F412" s="210" t="s">
        <v>1170</v>
      </c>
      <c r="G412" s="197"/>
      <c r="H412" s="197"/>
      <c r="I412" s="200"/>
      <c r="J412" s="211">
        <f>BK412</f>
        <v>0</v>
      </c>
      <c r="K412" s="197"/>
      <c r="L412" s="202"/>
      <c r="M412" s="203"/>
      <c r="N412" s="204"/>
      <c r="O412" s="204"/>
      <c r="P412" s="205">
        <f>SUM(P413:P429)</f>
        <v>0</v>
      </c>
      <c r="Q412" s="204"/>
      <c r="R412" s="205">
        <f>SUM(R413:R429)</f>
        <v>0.092837110000000014</v>
      </c>
      <c r="S412" s="204"/>
      <c r="T412" s="206">
        <f>SUM(T413:T429)</f>
        <v>0.059855999999999999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7" t="s">
        <v>144</v>
      </c>
      <c r="AT412" s="208" t="s">
        <v>72</v>
      </c>
      <c r="AU412" s="208" t="s">
        <v>81</v>
      </c>
      <c r="AY412" s="207" t="s">
        <v>135</v>
      </c>
      <c r="BK412" s="209">
        <f>SUM(BK413:BK429)</f>
        <v>0</v>
      </c>
    </row>
    <row r="413" s="2" customFormat="1" ht="24.15" customHeight="1">
      <c r="A413" s="35"/>
      <c r="B413" s="36"/>
      <c r="C413" s="212" t="s">
        <v>1171</v>
      </c>
      <c r="D413" s="212" t="s">
        <v>139</v>
      </c>
      <c r="E413" s="213" t="s">
        <v>1172</v>
      </c>
      <c r="F413" s="214" t="s">
        <v>1173</v>
      </c>
      <c r="G413" s="215" t="s">
        <v>270</v>
      </c>
      <c r="H413" s="216">
        <v>29.856000000000002</v>
      </c>
      <c r="I413" s="217"/>
      <c r="J413" s="218">
        <f>ROUND(I413*H413,2)</f>
        <v>0</v>
      </c>
      <c r="K413" s="219"/>
      <c r="L413" s="41"/>
      <c r="M413" s="220" t="s">
        <v>1</v>
      </c>
      <c r="N413" s="221" t="s">
        <v>39</v>
      </c>
      <c r="O413" s="88"/>
      <c r="P413" s="222">
        <f>O413*H413</f>
        <v>0</v>
      </c>
      <c r="Q413" s="222">
        <v>0</v>
      </c>
      <c r="R413" s="222">
        <f>Q413*H413</f>
        <v>0</v>
      </c>
      <c r="S413" s="222">
        <v>0.001</v>
      </c>
      <c r="T413" s="223">
        <f>S413*H413</f>
        <v>0.029856000000000001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343</v>
      </c>
      <c r="AT413" s="224" t="s">
        <v>139</v>
      </c>
      <c r="AU413" s="224" t="s">
        <v>144</v>
      </c>
      <c r="AY413" s="14" t="s">
        <v>135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144</v>
      </c>
      <c r="BK413" s="225">
        <f>ROUND(I413*H413,2)</f>
        <v>0</v>
      </c>
      <c r="BL413" s="14" t="s">
        <v>343</v>
      </c>
      <c r="BM413" s="224" t="s">
        <v>1174</v>
      </c>
    </row>
    <row r="414" s="2" customFormat="1" ht="16.5" customHeight="1">
      <c r="A414" s="35"/>
      <c r="B414" s="36"/>
      <c r="C414" s="212" t="s">
        <v>1175</v>
      </c>
      <c r="D414" s="212" t="s">
        <v>139</v>
      </c>
      <c r="E414" s="213" t="s">
        <v>1176</v>
      </c>
      <c r="F414" s="214" t="s">
        <v>1177</v>
      </c>
      <c r="G414" s="215" t="s">
        <v>270</v>
      </c>
      <c r="H414" s="216">
        <v>29.856000000000002</v>
      </c>
      <c r="I414" s="217"/>
      <c r="J414" s="218">
        <f>ROUND(I414*H414,2)</f>
        <v>0</v>
      </c>
      <c r="K414" s="219"/>
      <c r="L414" s="41"/>
      <c r="M414" s="220" t="s">
        <v>1</v>
      </c>
      <c r="N414" s="221" t="s">
        <v>39</v>
      </c>
      <c r="O414" s="88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343</v>
      </c>
      <c r="AT414" s="224" t="s">
        <v>139</v>
      </c>
      <c r="AU414" s="224" t="s">
        <v>144</v>
      </c>
      <c r="AY414" s="14" t="s">
        <v>135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144</v>
      </c>
      <c r="BK414" s="225">
        <f>ROUND(I414*H414,2)</f>
        <v>0</v>
      </c>
      <c r="BL414" s="14" t="s">
        <v>343</v>
      </c>
      <c r="BM414" s="224" t="s">
        <v>1178</v>
      </c>
    </row>
    <row r="415" s="2" customFormat="1" ht="16.5" customHeight="1">
      <c r="A415" s="35"/>
      <c r="B415" s="36"/>
      <c r="C415" s="226" t="s">
        <v>1179</v>
      </c>
      <c r="D415" s="226" t="s">
        <v>147</v>
      </c>
      <c r="E415" s="227" t="s">
        <v>1180</v>
      </c>
      <c r="F415" s="228" t="s">
        <v>1181</v>
      </c>
      <c r="G415" s="229" t="s">
        <v>270</v>
      </c>
      <c r="H415" s="230">
        <v>32.244</v>
      </c>
      <c r="I415" s="231"/>
      <c r="J415" s="232">
        <f>ROUND(I415*H415,2)</f>
        <v>0</v>
      </c>
      <c r="K415" s="233"/>
      <c r="L415" s="234"/>
      <c r="M415" s="235" t="s">
        <v>1</v>
      </c>
      <c r="N415" s="236" t="s">
        <v>39</v>
      </c>
      <c r="O415" s="88"/>
      <c r="P415" s="222">
        <f>O415*H415</f>
        <v>0</v>
      </c>
      <c r="Q415" s="222">
        <v>0.00020000000000000001</v>
      </c>
      <c r="R415" s="222">
        <f>Q415*H415</f>
        <v>0.0064488000000000002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146</v>
      </c>
      <c r="AT415" s="224" t="s">
        <v>147</v>
      </c>
      <c r="AU415" s="224" t="s">
        <v>144</v>
      </c>
      <c r="AY415" s="14" t="s">
        <v>135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144</v>
      </c>
      <c r="BK415" s="225">
        <f>ROUND(I415*H415,2)</f>
        <v>0</v>
      </c>
      <c r="BL415" s="14" t="s">
        <v>343</v>
      </c>
      <c r="BM415" s="224" t="s">
        <v>1182</v>
      </c>
    </row>
    <row r="416" s="2" customFormat="1" ht="24.15" customHeight="1">
      <c r="A416" s="35"/>
      <c r="B416" s="36"/>
      <c r="C416" s="212" t="s">
        <v>1183</v>
      </c>
      <c r="D416" s="212" t="s">
        <v>139</v>
      </c>
      <c r="E416" s="213" t="s">
        <v>1184</v>
      </c>
      <c r="F416" s="214" t="s">
        <v>1185</v>
      </c>
      <c r="G416" s="215" t="s">
        <v>155</v>
      </c>
      <c r="H416" s="216">
        <v>4</v>
      </c>
      <c r="I416" s="217"/>
      <c r="J416" s="218">
        <f>ROUND(I416*H416,2)</f>
        <v>0</v>
      </c>
      <c r="K416" s="219"/>
      <c r="L416" s="41"/>
      <c r="M416" s="220" t="s">
        <v>1</v>
      </c>
      <c r="N416" s="221" t="s">
        <v>39</v>
      </c>
      <c r="O416" s="88"/>
      <c r="P416" s="222">
        <f>O416*H416</f>
        <v>0</v>
      </c>
      <c r="Q416" s="222">
        <v>6.9999999999999994E-05</v>
      </c>
      <c r="R416" s="222">
        <f>Q416*H416</f>
        <v>0.00027999999999999998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343</v>
      </c>
      <c r="AT416" s="224" t="s">
        <v>139</v>
      </c>
      <c r="AU416" s="224" t="s">
        <v>144</v>
      </c>
      <c r="AY416" s="14" t="s">
        <v>135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144</v>
      </c>
      <c r="BK416" s="225">
        <f>ROUND(I416*H416,2)</f>
        <v>0</v>
      </c>
      <c r="BL416" s="14" t="s">
        <v>343</v>
      </c>
      <c r="BM416" s="224" t="s">
        <v>1186</v>
      </c>
    </row>
    <row r="417" s="2" customFormat="1" ht="21.75" customHeight="1">
      <c r="A417" s="35"/>
      <c r="B417" s="36"/>
      <c r="C417" s="226" t="s">
        <v>1187</v>
      </c>
      <c r="D417" s="226" t="s">
        <v>147</v>
      </c>
      <c r="E417" s="227" t="s">
        <v>1188</v>
      </c>
      <c r="F417" s="228" t="s">
        <v>1189</v>
      </c>
      <c r="G417" s="229" t="s">
        <v>160</v>
      </c>
      <c r="H417" s="230">
        <v>4.4000000000000004</v>
      </c>
      <c r="I417" s="231"/>
      <c r="J417" s="232">
        <f>ROUND(I417*H417,2)</f>
        <v>0</v>
      </c>
      <c r="K417" s="233"/>
      <c r="L417" s="234"/>
      <c r="M417" s="235" t="s">
        <v>1</v>
      </c>
      <c r="N417" s="236" t="s">
        <v>39</v>
      </c>
      <c r="O417" s="88"/>
      <c r="P417" s="222">
        <f>O417*H417</f>
        <v>0</v>
      </c>
      <c r="Q417" s="222">
        <v>0.01617</v>
      </c>
      <c r="R417" s="222">
        <f>Q417*H417</f>
        <v>0.071148000000000003</v>
      </c>
      <c r="S417" s="222">
        <v>0</v>
      </c>
      <c r="T417" s="22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146</v>
      </c>
      <c r="AT417" s="224" t="s">
        <v>147</v>
      </c>
      <c r="AU417" s="224" t="s">
        <v>144</v>
      </c>
      <c r="AY417" s="14" t="s">
        <v>135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144</v>
      </c>
      <c r="BK417" s="225">
        <f>ROUND(I417*H417,2)</f>
        <v>0</v>
      </c>
      <c r="BL417" s="14" t="s">
        <v>343</v>
      </c>
      <c r="BM417" s="224" t="s">
        <v>1190</v>
      </c>
    </row>
    <row r="418" s="2" customFormat="1" ht="21.75" customHeight="1">
      <c r="A418" s="35"/>
      <c r="B418" s="36"/>
      <c r="C418" s="212" t="s">
        <v>1191</v>
      </c>
      <c r="D418" s="212" t="s">
        <v>139</v>
      </c>
      <c r="E418" s="213" t="s">
        <v>1192</v>
      </c>
      <c r="F418" s="214" t="s">
        <v>1193</v>
      </c>
      <c r="G418" s="215" t="s">
        <v>160</v>
      </c>
      <c r="H418" s="216">
        <v>2</v>
      </c>
      <c r="I418" s="217"/>
      <c r="J418" s="218">
        <f>ROUND(I418*H418,2)</f>
        <v>0</v>
      </c>
      <c r="K418" s="219"/>
      <c r="L418" s="41"/>
      <c r="M418" s="220" t="s">
        <v>1</v>
      </c>
      <c r="N418" s="221" t="s">
        <v>39</v>
      </c>
      <c r="O418" s="88"/>
      <c r="P418" s="222">
        <f>O418*H418</f>
        <v>0</v>
      </c>
      <c r="Q418" s="222">
        <v>0</v>
      </c>
      <c r="R418" s="222">
        <f>Q418*H418</f>
        <v>0</v>
      </c>
      <c r="S418" s="222">
        <v>0.014999999999999999</v>
      </c>
      <c r="T418" s="223">
        <f>S418*H418</f>
        <v>0.029999999999999999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343</v>
      </c>
      <c r="AT418" s="224" t="s">
        <v>139</v>
      </c>
      <c r="AU418" s="224" t="s">
        <v>144</v>
      </c>
      <c r="AY418" s="14" t="s">
        <v>135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144</v>
      </c>
      <c r="BK418" s="225">
        <f>ROUND(I418*H418,2)</f>
        <v>0</v>
      </c>
      <c r="BL418" s="14" t="s">
        <v>343</v>
      </c>
      <c r="BM418" s="224" t="s">
        <v>1194</v>
      </c>
    </row>
    <row r="419" s="2" customFormat="1" ht="24.15" customHeight="1">
      <c r="A419" s="35"/>
      <c r="B419" s="36"/>
      <c r="C419" s="212" t="s">
        <v>166</v>
      </c>
      <c r="D419" s="212" t="s">
        <v>139</v>
      </c>
      <c r="E419" s="213" t="s">
        <v>1195</v>
      </c>
      <c r="F419" s="214" t="s">
        <v>1196</v>
      </c>
      <c r="G419" s="215" t="s">
        <v>160</v>
      </c>
      <c r="H419" s="216">
        <v>28.227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8.0000000000000007E-05</v>
      </c>
      <c r="R419" s="222">
        <f>Q419*H419</f>
        <v>0.0022581600000000004</v>
      </c>
      <c r="S419" s="222">
        <v>0</v>
      </c>
      <c r="T419" s="223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343</v>
      </c>
      <c r="AT419" s="224" t="s">
        <v>139</v>
      </c>
      <c r="AU419" s="224" t="s">
        <v>144</v>
      </c>
      <c r="AY419" s="14" t="s">
        <v>135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144</v>
      </c>
      <c r="BK419" s="225">
        <f>ROUND(I419*H419,2)</f>
        <v>0</v>
      </c>
      <c r="BL419" s="14" t="s">
        <v>343</v>
      </c>
      <c r="BM419" s="224" t="s">
        <v>1197</v>
      </c>
    </row>
    <row r="420" s="2" customFormat="1" ht="16.5" customHeight="1">
      <c r="A420" s="35"/>
      <c r="B420" s="36"/>
      <c r="C420" s="212" t="s">
        <v>1198</v>
      </c>
      <c r="D420" s="212" t="s">
        <v>139</v>
      </c>
      <c r="E420" s="213" t="s">
        <v>1199</v>
      </c>
      <c r="F420" s="214" t="s">
        <v>1200</v>
      </c>
      <c r="G420" s="215" t="s">
        <v>160</v>
      </c>
      <c r="H420" s="216">
        <v>28.227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39</v>
      </c>
      <c r="O420" s="88"/>
      <c r="P420" s="222">
        <f>O420*H420</f>
        <v>0</v>
      </c>
      <c r="Q420" s="222">
        <v>1.0000000000000001E-05</v>
      </c>
      <c r="R420" s="222">
        <f>Q420*H420</f>
        <v>0.00028227000000000005</v>
      </c>
      <c r="S420" s="222">
        <v>0</v>
      </c>
      <c r="T420" s="223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343</v>
      </c>
      <c r="AT420" s="224" t="s">
        <v>139</v>
      </c>
      <c r="AU420" s="224" t="s">
        <v>144</v>
      </c>
      <c r="AY420" s="14" t="s">
        <v>135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144</v>
      </c>
      <c r="BK420" s="225">
        <f>ROUND(I420*H420,2)</f>
        <v>0</v>
      </c>
      <c r="BL420" s="14" t="s">
        <v>343</v>
      </c>
      <c r="BM420" s="224" t="s">
        <v>1201</v>
      </c>
    </row>
    <row r="421" s="2" customFormat="1" ht="16.5" customHeight="1">
      <c r="A421" s="35"/>
      <c r="B421" s="36"/>
      <c r="C421" s="212" t="s">
        <v>1202</v>
      </c>
      <c r="D421" s="212" t="s">
        <v>139</v>
      </c>
      <c r="E421" s="213" t="s">
        <v>1203</v>
      </c>
      <c r="F421" s="214" t="s">
        <v>1204</v>
      </c>
      <c r="G421" s="215" t="s">
        <v>160</v>
      </c>
      <c r="H421" s="216">
        <v>28.227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39</v>
      </c>
      <c r="O421" s="88"/>
      <c r="P421" s="222">
        <f>O421*H421</f>
        <v>0</v>
      </c>
      <c r="Q421" s="222">
        <v>1.0000000000000001E-05</v>
      </c>
      <c r="R421" s="222">
        <f>Q421*H421</f>
        <v>0.00028227000000000005</v>
      </c>
      <c r="S421" s="222">
        <v>0</v>
      </c>
      <c r="T421" s="223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343</v>
      </c>
      <c r="AT421" s="224" t="s">
        <v>139</v>
      </c>
      <c r="AU421" s="224" t="s">
        <v>144</v>
      </c>
      <c r="AY421" s="14" t="s">
        <v>135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144</v>
      </c>
      <c r="BK421" s="225">
        <f>ROUND(I421*H421,2)</f>
        <v>0</v>
      </c>
      <c r="BL421" s="14" t="s">
        <v>343</v>
      </c>
      <c r="BM421" s="224" t="s">
        <v>1205</v>
      </c>
    </row>
    <row r="422" s="2" customFormat="1" ht="16.5" customHeight="1">
      <c r="A422" s="35"/>
      <c r="B422" s="36"/>
      <c r="C422" s="212" t="s">
        <v>1206</v>
      </c>
      <c r="D422" s="212" t="s">
        <v>139</v>
      </c>
      <c r="E422" s="213" t="s">
        <v>1207</v>
      </c>
      <c r="F422" s="214" t="s">
        <v>1208</v>
      </c>
      <c r="G422" s="215" t="s">
        <v>160</v>
      </c>
      <c r="H422" s="216">
        <v>28.227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1.0000000000000001E-05</v>
      </c>
      <c r="R422" s="222">
        <f>Q422*H422</f>
        <v>0.00028227000000000005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343</v>
      </c>
      <c r="AT422" s="224" t="s">
        <v>139</v>
      </c>
      <c r="AU422" s="224" t="s">
        <v>144</v>
      </c>
      <c r="AY422" s="14" t="s">
        <v>135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144</v>
      </c>
      <c r="BK422" s="225">
        <f>ROUND(I422*H422,2)</f>
        <v>0</v>
      </c>
      <c r="BL422" s="14" t="s">
        <v>343</v>
      </c>
      <c r="BM422" s="224" t="s">
        <v>1209</v>
      </c>
    </row>
    <row r="423" s="2" customFormat="1" ht="16.5" customHeight="1">
      <c r="A423" s="35"/>
      <c r="B423" s="36"/>
      <c r="C423" s="212" t="s">
        <v>1210</v>
      </c>
      <c r="D423" s="212" t="s">
        <v>139</v>
      </c>
      <c r="E423" s="213" t="s">
        <v>1211</v>
      </c>
      <c r="F423" s="214" t="s">
        <v>1212</v>
      </c>
      <c r="G423" s="215" t="s">
        <v>160</v>
      </c>
      <c r="H423" s="216">
        <v>28.227</v>
      </c>
      <c r="I423" s="217"/>
      <c r="J423" s="218">
        <f>ROUND(I423*H423,2)</f>
        <v>0</v>
      </c>
      <c r="K423" s="219"/>
      <c r="L423" s="41"/>
      <c r="M423" s="220" t="s">
        <v>1</v>
      </c>
      <c r="N423" s="221" t="s">
        <v>39</v>
      </c>
      <c r="O423" s="88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343</v>
      </c>
      <c r="AT423" s="224" t="s">
        <v>139</v>
      </c>
      <c r="AU423" s="224" t="s">
        <v>144</v>
      </c>
      <c r="AY423" s="14" t="s">
        <v>135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144</v>
      </c>
      <c r="BK423" s="225">
        <f>ROUND(I423*H423,2)</f>
        <v>0</v>
      </c>
      <c r="BL423" s="14" t="s">
        <v>343</v>
      </c>
      <c r="BM423" s="224" t="s">
        <v>1213</v>
      </c>
    </row>
    <row r="424" s="2" customFormat="1" ht="16.5" customHeight="1">
      <c r="A424" s="35"/>
      <c r="B424" s="36"/>
      <c r="C424" s="212" t="s">
        <v>150</v>
      </c>
      <c r="D424" s="212" t="s">
        <v>139</v>
      </c>
      <c r="E424" s="213" t="s">
        <v>1214</v>
      </c>
      <c r="F424" s="214" t="s">
        <v>1215</v>
      </c>
      <c r="G424" s="215" t="s">
        <v>160</v>
      </c>
      <c r="H424" s="216">
        <v>28.227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39</v>
      </c>
      <c r="O424" s="88"/>
      <c r="P424" s="222">
        <f>O424*H424</f>
        <v>0</v>
      </c>
      <c r="Q424" s="222">
        <v>0.00025999999999999998</v>
      </c>
      <c r="R424" s="222">
        <f>Q424*H424</f>
        <v>0.0073390199999999991</v>
      </c>
      <c r="S424" s="222">
        <v>0</v>
      </c>
      <c r="T424" s="223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343</v>
      </c>
      <c r="AT424" s="224" t="s">
        <v>139</v>
      </c>
      <c r="AU424" s="224" t="s">
        <v>144</v>
      </c>
      <c r="AY424" s="14" t="s">
        <v>135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144</v>
      </c>
      <c r="BK424" s="225">
        <f>ROUND(I424*H424,2)</f>
        <v>0</v>
      </c>
      <c r="BL424" s="14" t="s">
        <v>343</v>
      </c>
      <c r="BM424" s="224" t="s">
        <v>1216</v>
      </c>
    </row>
    <row r="425" s="2" customFormat="1" ht="21.75" customHeight="1">
      <c r="A425" s="35"/>
      <c r="B425" s="36"/>
      <c r="C425" s="212" t="s">
        <v>221</v>
      </c>
      <c r="D425" s="212" t="s">
        <v>139</v>
      </c>
      <c r="E425" s="213" t="s">
        <v>1217</v>
      </c>
      <c r="F425" s="214" t="s">
        <v>1218</v>
      </c>
      <c r="G425" s="215" t="s">
        <v>160</v>
      </c>
      <c r="H425" s="216">
        <v>28.227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39</v>
      </c>
      <c r="O425" s="88"/>
      <c r="P425" s="222">
        <f>O425*H425</f>
        <v>0</v>
      </c>
      <c r="Q425" s="222">
        <v>0.00014999999999999999</v>
      </c>
      <c r="R425" s="222">
        <f>Q425*H425</f>
        <v>0.0042340499999999996</v>
      </c>
      <c r="S425" s="222">
        <v>0</v>
      </c>
      <c r="T425" s="22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343</v>
      </c>
      <c r="AT425" s="224" t="s">
        <v>139</v>
      </c>
      <c r="AU425" s="224" t="s">
        <v>144</v>
      </c>
      <c r="AY425" s="14" t="s">
        <v>135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144</v>
      </c>
      <c r="BK425" s="225">
        <f>ROUND(I425*H425,2)</f>
        <v>0</v>
      </c>
      <c r="BL425" s="14" t="s">
        <v>343</v>
      </c>
      <c r="BM425" s="224" t="s">
        <v>1219</v>
      </c>
    </row>
    <row r="426" s="2" customFormat="1" ht="24.15" customHeight="1">
      <c r="A426" s="35"/>
      <c r="B426" s="36"/>
      <c r="C426" s="212" t="s">
        <v>1220</v>
      </c>
      <c r="D426" s="212" t="s">
        <v>139</v>
      </c>
      <c r="E426" s="213" t="s">
        <v>1221</v>
      </c>
      <c r="F426" s="214" t="s">
        <v>1222</v>
      </c>
      <c r="G426" s="215" t="s">
        <v>160</v>
      </c>
      <c r="H426" s="216">
        <v>28.227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39</v>
      </c>
      <c r="O426" s="88"/>
      <c r="P426" s="222">
        <f>O426*H426</f>
        <v>0</v>
      </c>
      <c r="Q426" s="222">
        <v>1.0000000000000001E-05</v>
      </c>
      <c r="R426" s="222">
        <f>Q426*H426</f>
        <v>0.00028227000000000005</v>
      </c>
      <c r="S426" s="222">
        <v>0</v>
      </c>
      <c r="T426" s="22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343</v>
      </c>
      <c r="AT426" s="224" t="s">
        <v>139</v>
      </c>
      <c r="AU426" s="224" t="s">
        <v>144</v>
      </c>
      <c r="AY426" s="14" t="s">
        <v>135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144</v>
      </c>
      <c r="BK426" s="225">
        <f>ROUND(I426*H426,2)</f>
        <v>0</v>
      </c>
      <c r="BL426" s="14" t="s">
        <v>343</v>
      </c>
      <c r="BM426" s="224" t="s">
        <v>1223</v>
      </c>
    </row>
    <row r="427" s="2" customFormat="1" ht="24.15" customHeight="1">
      <c r="A427" s="35"/>
      <c r="B427" s="36"/>
      <c r="C427" s="212" t="s">
        <v>1224</v>
      </c>
      <c r="D427" s="212" t="s">
        <v>139</v>
      </c>
      <c r="E427" s="213" t="s">
        <v>1225</v>
      </c>
      <c r="F427" s="214" t="s">
        <v>1226</v>
      </c>
      <c r="G427" s="215" t="s">
        <v>142</v>
      </c>
      <c r="H427" s="216">
        <v>0.092999999999999999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39</v>
      </c>
      <c r="O427" s="88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343</v>
      </c>
      <c r="AT427" s="224" t="s">
        <v>139</v>
      </c>
      <c r="AU427" s="224" t="s">
        <v>144</v>
      </c>
      <c r="AY427" s="14" t="s">
        <v>135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144</v>
      </c>
      <c r="BK427" s="225">
        <f>ROUND(I427*H427,2)</f>
        <v>0</v>
      </c>
      <c r="BL427" s="14" t="s">
        <v>343</v>
      </c>
      <c r="BM427" s="224" t="s">
        <v>1227</v>
      </c>
    </row>
    <row r="428" s="2" customFormat="1" ht="24.15" customHeight="1">
      <c r="A428" s="35"/>
      <c r="B428" s="36"/>
      <c r="C428" s="212" t="s">
        <v>1228</v>
      </c>
      <c r="D428" s="212" t="s">
        <v>139</v>
      </c>
      <c r="E428" s="213" t="s">
        <v>1229</v>
      </c>
      <c r="F428" s="214" t="s">
        <v>1230</v>
      </c>
      <c r="G428" s="215" t="s">
        <v>142</v>
      </c>
      <c r="H428" s="216">
        <v>0.092999999999999999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39</v>
      </c>
      <c r="O428" s="88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343</v>
      </c>
      <c r="AT428" s="224" t="s">
        <v>139</v>
      </c>
      <c r="AU428" s="224" t="s">
        <v>144</v>
      </c>
      <c r="AY428" s="14" t="s">
        <v>135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144</v>
      </c>
      <c r="BK428" s="225">
        <f>ROUND(I428*H428,2)</f>
        <v>0</v>
      </c>
      <c r="BL428" s="14" t="s">
        <v>343</v>
      </c>
      <c r="BM428" s="224" t="s">
        <v>1231</v>
      </c>
    </row>
    <row r="429" s="2" customFormat="1" ht="24.15" customHeight="1">
      <c r="A429" s="35"/>
      <c r="B429" s="36"/>
      <c r="C429" s="212" t="s">
        <v>1232</v>
      </c>
      <c r="D429" s="212" t="s">
        <v>139</v>
      </c>
      <c r="E429" s="213" t="s">
        <v>1233</v>
      </c>
      <c r="F429" s="214" t="s">
        <v>1234</v>
      </c>
      <c r="G429" s="215" t="s">
        <v>142</v>
      </c>
      <c r="H429" s="216">
        <v>0.092999999999999999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39</v>
      </c>
      <c r="O429" s="88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343</v>
      </c>
      <c r="AT429" s="224" t="s">
        <v>139</v>
      </c>
      <c r="AU429" s="224" t="s">
        <v>144</v>
      </c>
      <c r="AY429" s="14" t="s">
        <v>135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144</v>
      </c>
      <c r="BK429" s="225">
        <f>ROUND(I429*H429,2)</f>
        <v>0</v>
      </c>
      <c r="BL429" s="14" t="s">
        <v>343</v>
      </c>
      <c r="BM429" s="224" t="s">
        <v>1235</v>
      </c>
    </row>
    <row r="430" s="12" customFormat="1" ht="22.8" customHeight="1">
      <c r="A430" s="12"/>
      <c r="B430" s="196"/>
      <c r="C430" s="197"/>
      <c r="D430" s="198" t="s">
        <v>72</v>
      </c>
      <c r="E430" s="210" t="s">
        <v>1236</v>
      </c>
      <c r="F430" s="210" t="s">
        <v>1237</v>
      </c>
      <c r="G430" s="197"/>
      <c r="H430" s="197"/>
      <c r="I430" s="200"/>
      <c r="J430" s="211">
        <f>BK430</f>
        <v>0</v>
      </c>
      <c r="K430" s="197"/>
      <c r="L430" s="202"/>
      <c r="M430" s="203"/>
      <c r="N430" s="204"/>
      <c r="O430" s="204"/>
      <c r="P430" s="205">
        <f>SUM(P431:P442)</f>
        <v>0</v>
      </c>
      <c r="Q430" s="204"/>
      <c r="R430" s="205">
        <f>SUM(R431:R442)</f>
        <v>0.15877330000000001</v>
      </c>
      <c r="S430" s="204"/>
      <c r="T430" s="206">
        <f>SUM(T431:T442)</f>
        <v>0.055190600000000006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7" t="s">
        <v>144</v>
      </c>
      <c r="AT430" s="208" t="s">
        <v>72</v>
      </c>
      <c r="AU430" s="208" t="s">
        <v>81</v>
      </c>
      <c r="AY430" s="207" t="s">
        <v>135</v>
      </c>
      <c r="BK430" s="209">
        <f>SUM(BK431:BK442)</f>
        <v>0</v>
      </c>
    </row>
    <row r="431" s="2" customFormat="1" ht="24.15" customHeight="1">
      <c r="A431" s="35"/>
      <c r="B431" s="36"/>
      <c r="C431" s="212" t="s">
        <v>1238</v>
      </c>
      <c r="D431" s="212" t="s">
        <v>139</v>
      </c>
      <c r="E431" s="213" t="s">
        <v>1239</v>
      </c>
      <c r="F431" s="214" t="s">
        <v>1240</v>
      </c>
      <c r="G431" s="215" t="s">
        <v>160</v>
      </c>
      <c r="H431" s="216">
        <v>19.196000000000002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39</v>
      </c>
      <c r="O431" s="88"/>
      <c r="P431" s="222">
        <f>O431*H431</f>
        <v>0</v>
      </c>
      <c r="Q431" s="222">
        <v>0</v>
      </c>
      <c r="R431" s="222">
        <f>Q431*H431</f>
        <v>0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343</v>
      </c>
      <c r="AT431" s="224" t="s">
        <v>139</v>
      </c>
      <c r="AU431" s="224" t="s">
        <v>144</v>
      </c>
      <c r="AY431" s="14" t="s">
        <v>135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144</v>
      </c>
      <c r="BK431" s="225">
        <f>ROUND(I431*H431,2)</f>
        <v>0</v>
      </c>
      <c r="BL431" s="14" t="s">
        <v>343</v>
      </c>
      <c r="BM431" s="224" t="s">
        <v>1241</v>
      </c>
    </row>
    <row r="432" s="2" customFormat="1" ht="24.15" customHeight="1">
      <c r="A432" s="35"/>
      <c r="B432" s="36"/>
      <c r="C432" s="212" t="s">
        <v>8</v>
      </c>
      <c r="D432" s="212" t="s">
        <v>139</v>
      </c>
      <c r="E432" s="213" t="s">
        <v>1242</v>
      </c>
      <c r="F432" s="214" t="s">
        <v>1243</v>
      </c>
      <c r="G432" s="215" t="s">
        <v>160</v>
      </c>
      <c r="H432" s="216">
        <v>19.196000000000002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39</v>
      </c>
      <c r="O432" s="88"/>
      <c r="P432" s="222">
        <f>O432*H432</f>
        <v>0</v>
      </c>
      <c r="Q432" s="222">
        <v>3.0000000000000001E-05</v>
      </c>
      <c r="R432" s="222">
        <f>Q432*H432</f>
        <v>0.00057588000000000008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343</v>
      </c>
      <c r="AT432" s="224" t="s">
        <v>139</v>
      </c>
      <c r="AU432" s="224" t="s">
        <v>144</v>
      </c>
      <c r="AY432" s="14" t="s">
        <v>135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144</v>
      </c>
      <c r="BK432" s="225">
        <f>ROUND(I432*H432,2)</f>
        <v>0</v>
      </c>
      <c r="BL432" s="14" t="s">
        <v>343</v>
      </c>
      <c r="BM432" s="224" t="s">
        <v>1244</v>
      </c>
    </row>
    <row r="433" s="2" customFormat="1" ht="24.15" customHeight="1">
      <c r="A433" s="35"/>
      <c r="B433" s="36"/>
      <c r="C433" s="212" t="s">
        <v>343</v>
      </c>
      <c r="D433" s="212" t="s">
        <v>139</v>
      </c>
      <c r="E433" s="213" t="s">
        <v>1245</v>
      </c>
      <c r="F433" s="214" t="s">
        <v>1246</v>
      </c>
      <c r="G433" s="215" t="s">
        <v>160</v>
      </c>
      <c r="H433" s="216">
        <v>19.196000000000002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0.0045500000000000002</v>
      </c>
      <c r="R433" s="222">
        <f>Q433*H433</f>
        <v>0.087341800000000011</v>
      </c>
      <c r="S433" s="222">
        <v>0</v>
      </c>
      <c r="T433" s="22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343</v>
      </c>
      <c r="AT433" s="224" t="s">
        <v>139</v>
      </c>
      <c r="AU433" s="224" t="s">
        <v>144</v>
      </c>
      <c r="AY433" s="14" t="s">
        <v>135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144</v>
      </c>
      <c r="BK433" s="225">
        <f>ROUND(I433*H433,2)</f>
        <v>0</v>
      </c>
      <c r="BL433" s="14" t="s">
        <v>343</v>
      </c>
      <c r="BM433" s="224" t="s">
        <v>1247</v>
      </c>
    </row>
    <row r="434" s="2" customFormat="1" ht="24.15" customHeight="1">
      <c r="A434" s="35"/>
      <c r="B434" s="36"/>
      <c r="C434" s="212" t="s">
        <v>1248</v>
      </c>
      <c r="D434" s="212" t="s">
        <v>139</v>
      </c>
      <c r="E434" s="213" t="s">
        <v>1249</v>
      </c>
      <c r="F434" s="214" t="s">
        <v>1250</v>
      </c>
      <c r="G434" s="215" t="s">
        <v>160</v>
      </c>
      <c r="H434" s="216">
        <v>19.196000000000002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0</v>
      </c>
      <c r="R434" s="222">
        <f>Q434*H434</f>
        <v>0</v>
      </c>
      <c r="S434" s="222">
        <v>0.0025000000000000001</v>
      </c>
      <c r="T434" s="223">
        <f>S434*H434</f>
        <v>0.047990000000000005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343</v>
      </c>
      <c r="AT434" s="224" t="s">
        <v>139</v>
      </c>
      <c r="AU434" s="224" t="s">
        <v>144</v>
      </c>
      <c r="AY434" s="14" t="s">
        <v>135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144</v>
      </c>
      <c r="BK434" s="225">
        <f>ROUND(I434*H434,2)</f>
        <v>0</v>
      </c>
      <c r="BL434" s="14" t="s">
        <v>343</v>
      </c>
      <c r="BM434" s="224" t="s">
        <v>1251</v>
      </c>
    </row>
    <row r="435" s="2" customFormat="1" ht="16.5" customHeight="1">
      <c r="A435" s="35"/>
      <c r="B435" s="36"/>
      <c r="C435" s="212" t="s">
        <v>1252</v>
      </c>
      <c r="D435" s="212" t="s">
        <v>139</v>
      </c>
      <c r="E435" s="213" t="s">
        <v>1253</v>
      </c>
      <c r="F435" s="214" t="s">
        <v>1254</v>
      </c>
      <c r="G435" s="215" t="s">
        <v>160</v>
      </c>
      <c r="H435" s="216">
        <v>19.196000000000002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39</v>
      </c>
      <c r="O435" s="88"/>
      <c r="P435" s="222">
        <f>O435*H435</f>
        <v>0</v>
      </c>
      <c r="Q435" s="222">
        <v>0.00029999999999999997</v>
      </c>
      <c r="R435" s="222">
        <f>Q435*H435</f>
        <v>0.0057587999999999997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343</v>
      </c>
      <c r="AT435" s="224" t="s">
        <v>139</v>
      </c>
      <c r="AU435" s="224" t="s">
        <v>144</v>
      </c>
      <c r="AY435" s="14" t="s">
        <v>135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144</v>
      </c>
      <c r="BK435" s="225">
        <f>ROUND(I435*H435,2)</f>
        <v>0</v>
      </c>
      <c r="BL435" s="14" t="s">
        <v>343</v>
      </c>
      <c r="BM435" s="224" t="s">
        <v>1255</v>
      </c>
    </row>
    <row r="436" s="2" customFormat="1" ht="55.5" customHeight="1">
      <c r="A436" s="35"/>
      <c r="B436" s="36"/>
      <c r="C436" s="226" t="s">
        <v>1256</v>
      </c>
      <c r="D436" s="226" t="s">
        <v>147</v>
      </c>
      <c r="E436" s="227" t="s">
        <v>1257</v>
      </c>
      <c r="F436" s="228" t="s">
        <v>1258</v>
      </c>
      <c r="G436" s="229" t="s">
        <v>160</v>
      </c>
      <c r="H436" s="230">
        <v>25.550999999999998</v>
      </c>
      <c r="I436" s="231"/>
      <c r="J436" s="232">
        <f>ROUND(I436*H436,2)</f>
        <v>0</v>
      </c>
      <c r="K436" s="233"/>
      <c r="L436" s="234"/>
      <c r="M436" s="235" t="s">
        <v>1</v>
      </c>
      <c r="N436" s="236" t="s">
        <v>39</v>
      </c>
      <c r="O436" s="88"/>
      <c r="P436" s="222">
        <f>O436*H436</f>
        <v>0</v>
      </c>
      <c r="Q436" s="222">
        <v>0.0025000000000000001</v>
      </c>
      <c r="R436" s="222">
        <f>Q436*H436</f>
        <v>0.063877500000000004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146</v>
      </c>
      <c r="AT436" s="224" t="s">
        <v>147</v>
      </c>
      <c r="AU436" s="224" t="s">
        <v>144</v>
      </c>
      <c r="AY436" s="14" t="s">
        <v>135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144</v>
      </c>
      <c r="BK436" s="225">
        <f>ROUND(I436*H436,2)</f>
        <v>0</v>
      </c>
      <c r="BL436" s="14" t="s">
        <v>343</v>
      </c>
      <c r="BM436" s="224" t="s">
        <v>1259</v>
      </c>
    </row>
    <row r="437" s="2" customFormat="1" ht="21.75" customHeight="1">
      <c r="A437" s="35"/>
      <c r="B437" s="36"/>
      <c r="C437" s="212" t="s">
        <v>1260</v>
      </c>
      <c r="D437" s="212" t="s">
        <v>139</v>
      </c>
      <c r="E437" s="213" t="s">
        <v>1261</v>
      </c>
      <c r="F437" s="214" t="s">
        <v>1262</v>
      </c>
      <c r="G437" s="215" t="s">
        <v>270</v>
      </c>
      <c r="H437" s="216">
        <v>24.001999999999999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39</v>
      </c>
      <c r="O437" s="88"/>
      <c r="P437" s="222">
        <f>O437*H437</f>
        <v>0</v>
      </c>
      <c r="Q437" s="222">
        <v>0</v>
      </c>
      <c r="R437" s="222">
        <f>Q437*H437</f>
        <v>0</v>
      </c>
      <c r="S437" s="222">
        <v>0.00029999999999999997</v>
      </c>
      <c r="T437" s="223">
        <f>S437*H437</f>
        <v>0.0072005999999999988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343</v>
      </c>
      <c r="AT437" s="224" t="s">
        <v>139</v>
      </c>
      <c r="AU437" s="224" t="s">
        <v>144</v>
      </c>
      <c r="AY437" s="14" t="s">
        <v>135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144</v>
      </c>
      <c r="BK437" s="225">
        <f>ROUND(I437*H437,2)</f>
        <v>0</v>
      </c>
      <c r="BL437" s="14" t="s">
        <v>343</v>
      </c>
      <c r="BM437" s="224" t="s">
        <v>1263</v>
      </c>
    </row>
    <row r="438" s="2" customFormat="1" ht="16.5" customHeight="1">
      <c r="A438" s="35"/>
      <c r="B438" s="36"/>
      <c r="C438" s="212" t="s">
        <v>1264</v>
      </c>
      <c r="D438" s="212" t="s">
        <v>139</v>
      </c>
      <c r="E438" s="213" t="s">
        <v>1265</v>
      </c>
      <c r="F438" s="214" t="s">
        <v>1266</v>
      </c>
      <c r="G438" s="215" t="s">
        <v>270</v>
      </c>
      <c r="H438" s="216">
        <v>24.001999999999999</v>
      </c>
      <c r="I438" s="217"/>
      <c r="J438" s="218">
        <f>ROUND(I438*H438,2)</f>
        <v>0</v>
      </c>
      <c r="K438" s="219"/>
      <c r="L438" s="41"/>
      <c r="M438" s="220" t="s">
        <v>1</v>
      </c>
      <c r="N438" s="221" t="s">
        <v>39</v>
      </c>
      <c r="O438" s="88"/>
      <c r="P438" s="222">
        <f>O438*H438</f>
        <v>0</v>
      </c>
      <c r="Q438" s="222">
        <v>1.0000000000000001E-05</v>
      </c>
      <c r="R438" s="222">
        <f>Q438*H438</f>
        <v>0.00024002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343</v>
      </c>
      <c r="AT438" s="224" t="s">
        <v>139</v>
      </c>
      <c r="AU438" s="224" t="s">
        <v>144</v>
      </c>
      <c r="AY438" s="14" t="s">
        <v>135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144</v>
      </c>
      <c r="BK438" s="225">
        <f>ROUND(I438*H438,2)</f>
        <v>0</v>
      </c>
      <c r="BL438" s="14" t="s">
        <v>343</v>
      </c>
      <c r="BM438" s="224" t="s">
        <v>1267</v>
      </c>
    </row>
    <row r="439" s="2" customFormat="1" ht="24.15" customHeight="1">
      <c r="A439" s="35"/>
      <c r="B439" s="36"/>
      <c r="C439" s="226" t="s">
        <v>1268</v>
      </c>
      <c r="D439" s="226" t="s">
        <v>147</v>
      </c>
      <c r="E439" s="227" t="s">
        <v>1269</v>
      </c>
      <c r="F439" s="228" t="s">
        <v>1270</v>
      </c>
      <c r="G439" s="229" t="s">
        <v>155</v>
      </c>
      <c r="H439" s="230">
        <v>9.7929999999999993</v>
      </c>
      <c r="I439" s="231"/>
      <c r="J439" s="232">
        <f>ROUND(I439*H439,2)</f>
        <v>0</v>
      </c>
      <c r="K439" s="233"/>
      <c r="L439" s="234"/>
      <c r="M439" s="235" t="s">
        <v>1</v>
      </c>
      <c r="N439" s="236" t="s">
        <v>39</v>
      </c>
      <c r="O439" s="88"/>
      <c r="P439" s="222">
        <f>O439*H439</f>
        <v>0</v>
      </c>
      <c r="Q439" s="222">
        <v>0.00010000000000000001</v>
      </c>
      <c r="R439" s="222">
        <f>Q439*H439</f>
        <v>0.00097930000000000001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146</v>
      </c>
      <c r="AT439" s="224" t="s">
        <v>147</v>
      </c>
      <c r="AU439" s="224" t="s">
        <v>144</v>
      </c>
      <c r="AY439" s="14" t="s">
        <v>135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144</v>
      </c>
      <c r="BK439" s="225">
        <f>ROUND(I439*H439,2)</f>
        <v>0</v>
      </c>
      <c r="BL439" s="14" t="s">
        <v>343</v>
      </c>
      <c r="BM439" s="224" t="s">
        <v>1271</v>
      </c>
    </row>
    <row r="440" s="2" customFormat="1" ht="24.15" customHeight="1">
      <c r="A440" s="35"/>
      <c r="B440" s="36"/>
      <c r="C440" s="212" t="s">
        <v>1272</v>
      </c>
      <c r="D440" s="212" t="s">
        <v>139</v>
      </c>
      <c r="E440" s="213" t="s">
        <v>1273</v>
      </c>
      <c r="F440" s="214" t="s">
        <v>1274</v>
      </c>
      <c r="G440" s="215" t="s">
        <v>142</v>
      </c>
      <c r="H440" s="216">
        <v>0.159</v>
      </c>
      <c r="I440" s="217"/>
      <c r="J440" s="218">
        <f>ROUND(I440*H440,2)</f>
        <v>0</v>
      </c>
      <c r="K440" s="219"/>
      <c r="L440" s="41"/>
      <c r="M440" s="220" t="s">
        <v>1</v>
      </c>
      <c r="N440" s="221" t="s">
        <v>39</v>
      </c>
      <c r="O440" s="88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343</v>
      </c>
      <c r="AT440" s="224" t="s">
        <v>139</v>
      </c>
      <c r="AU440" s="224" t="s">
        <v>144</v>
      </c>
      <c r="AY440" s="14" t="s">
        <v>135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144</v>
      </c>
      <c r="BK440" s="225">
        <f>ROUND(I440*H440,2)</f>
        <v>0</v>
      </c>
      <c r="BL440" s="14" t="s">
        <v>343</v>
      </c>
      <c r="BM440" s="224" t="s">
        <v>1275</v>
      </c>
    </row>
    <row r="441" s="2" customFormat="1" ht="24.15" customHeight="1">
      <c r="A441" s="35"/>
      <c r="B441" s="36"/>
      <c r="C441" s="212" t="s">
        <v>7</v>
      </c>
      <c r="D441" s="212" t="s">
        <v>139</v>
      </c>
      <c r="E441" s="213" t="s">
        <v>1276</v>
      </c>
      <c r="F441" s="214" t="s">
        <v>1277</v>
      </c>
      <c r="G441" s="215" t="s">
        <v>142</v>
      </c>
      <c r="H441" s="216">
        <v>0.159</v>
      </c>
      <c r="I441" s="217"/>
      <c r="J441" s="218">
        <f>ROUND(I441*H441,2)</f>
        <v>0</v>
      </c>
      <c r="K441" s="219"/>
      <c r="L441" s="41"/>
      <c r="M441" s="220" t="s">
        <v>1</v>
      </c>
      <c r="N441" s="221" t="s">
        <v>39</v>
      </c>
      <c r="O441" s="88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343</v>
      </c>
      <c r="AT441" s="224" t="s">
        <v>139</v>
      </c>
      <c r="AU441" s="224" t="s">
        <v>144</v>
      </c>
      <c r="AY441" s="14" t="s">
        <v>135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144</v>
      </c>
      <c r="BK441" s="225">
        <f>ROUND(I441*H441,2)</f>
        <v>0</v>
      </c>
      <c r="BL441" s="14" t="s">
        <v>343</v>
      </c>
      <c r="BM441" s="224" t="s">
        <v>1278</v>
      </c>
    </row>
    <row r="442" s="2" customFormat="1" ht="24.15" customHeight="1">
      <c r="A442" s="35"/>
      <c r="B442" s="36"/>
      <c r="C442" s="212" t="s">
        <v>1279</v>
      </c>
      <c r="D442" s="212" t="s">
        <v>139</v>
      </c>
      <c r="E442" s="213" t="s">
        <v>1280</v>
      </c>
      <c r="F442" s="214" t="s">
        <v>1281</v>
      </c>
      <c r="G442" s="215" t="s">
        <v>142</v>
      </c>
      <c r="H442" s="216">
        <v>0.159</v>
      </c>
      <c r="I442" s="217"/>
      <c r="J442" s="218">
        <f>ROUND(I442*H442,2)</f>
        <v>0</v>
      </c>
      <c r="K442" s="219"/>
      <c r="L442" s="41"/>
      <c r="M442" s="220" t="s">
        <v>1</v>
      </c>
      <c r="N442" s="221" t="s">
        <v>39</v>
      </c>
      <c r="O442" s="88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343</v>
      </c>
      <c r="AT442" s="224" t="s">
        <v>139</v>
      </c>
      <c r="AU442" s="224" t="s">
        <v>144</v>
      </c>
      <c r="AY442" s="14" t="s">
        <v>135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144</v>
      </c>
      <c r="BK442" s="225">
        <f>ROUND(I442*H442,2)</f>
        <v>0</v>
      </c>
      <c r="BL442" s="14" t="s">
        <v>343</v>
      </c>
      <c r="BM442" s="224" t="s">
        <v>1282</v>
      </c>
    </row>
    <row r="443" s="12" customFormat="1" ht="22.8" customHeight="1">
      <c r="A443" s="12"/>
      <c r="B443" s="196"/>
      <c r="C443" s="197"/>
      <c r="D443" s="198" t="s">
        <v>72</v>
      </c>
      <c r="E443" s="210" t="s">
        <v>1283</v>
      </c>
      <c r="F443" s="210" t="s">
        <v>1284</v>
      </c>
      <c r="G443" s="197"/>
      <c r="H443" s="197"/>
      <c r="I443" s="200"/>
      <c r="J443" s="211">
        <f>BK443</f>
        <v>0</v>
      </c>
      <c r="K443" s="197"/>
      <c r="L443" s="202"/>
      <c r="M443" s="203"/>
      <c r="N443" s="204"/>
      <c r="O443" s="204"/>
      <c r="P443" s="205">
        <f>SUM(P444:P463)</f>
        <v>0</v>
      </c>
      <c r="Q443" s="204"/>
      <c r="R443" s="205">
        <f>SUM(R444:R463)</f>
        <v>0.42742018999999998</v>
      </c>
      <c r="S443" s="204"/>
      <c r="T443" s="206">
        <f>SUM(T444:T463)</f>
        <v>0.00108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7" t="s">
        <v>144</v>
      </c>
      <c r="AT443" s="208" t="s">
        <v>72</v>
      </c>
      <c r="AU443" s="208" t="s">
        <v>81</v>
      </c>
      <c r="AY443" s="207" t="s">
        <v>135</v>
      </c>
      <c r="BK443" s="209">
        <f>SUM(BK444:BK463)</f>
        <v>0</v>
      </c>
    </row>
    <row r="444" s="2" customFormat="1" ht="16.5" customHeight="1">
      <c r="A444" s="35"/>
      <c r="B444" s="36"/>
      <c r="C444" s="212" t="s">
        <v>1285</v>
      </c>
      <c r="D444" s="212" t="s">
        <v>139</v>
      </c>
      <c r="E444" s="213" t="s">
        <v>1286</v>
      </c>
      <c r="F444" s="214" t="s">
        <v>1287</v>
      </c>
      <c r="G444" s="215" t="s">
        <v>160</v>
      </c>
      <c r="H444" s="216">
        <v>21.541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343</v>
      </c>
      <c r="AT444" s="224" t="s">
        <v>139</v>
      </c>
      <c r="AU444" s="224" t="s">
        <v>144</v>
      </c>
      <c r="AY444" s="14" t="s">
        <v>135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144</v>
      </c>
      <c r="BK444" s="225">
        <f>ROUND(I444*H444,2)</f>
        <v>0</v>
      </c>
      <c r="BL444" s="14" t="s">
        <v>343</v>
      </c>
      <c r="BM444" s="224" t="s">
        <v>1288</v>
      </c>
    </row>
    <row r="445" s="2" customFormat="1" ht="16.5" customHeight="1">
      <c r="A445" s="35"/>
      <c r="B445" s="36"/>
      <c r="C445" s="212" t="s">
        <v>1289</v>
      </c>
      <c r="D445" s="212" t="s">
        <v>139</v>
      </c>
      <c r="E445" s="213" t="s">
        <v>1290</v>
      </c>
      <c r="F445" s="214" t="s">
        <v>1291</v>
      </c>
      <c r="G445" s="215" t="s">
        <v>160</v>
      </c>
      <c r="H445" s="216">
        <v>21.541</v>
      </c>
      <c r="I445" s="217"/>
      <c r="J445" s="218">
        <f>ROUND(I445*H445,2)</f>
        <v>0</v>
      </c>
      <c r="K445" s="219"/>
      <c r="L445" s="41"/>
      <c r="M445" s="220" t="s">
        <v>1</v>
      </c>
      <c r="N445" s="221" t="s">
        <v>39</v>
      </c>
      <c r="O445" s="88"/>
      <c r="P445" s="222">
        <f>O445*H445</f>
        <v>0</v>
      </c>
      <c r="Q445" s="222">
        <v>0.00029999999999999997</v>
      </c>
      <c r="R445" s="222">
        <f>Q445*H445</f>
        <v>0.0064622999999999998</v>
      </c>
      <c r="S445" s="222">
        <v>0</v>
      </c>
      <c r="T445" s="22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343</v>
      </c>
      <c r="AT445" s="224" t="s">
        <v>139</v>
      </c>
      <c r="AU445" s="224" t="s">
        <v>144</v>
      </c>
      <c r="AY445" s="14" t="s">
        <v>135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144</v>
      </c>
      <c r="BK445" s="225">
        <f>ROUND(I445*H445,2)</f>
        <v>0</v>
      </c>
      <c r="BL445" s="14" t="s">
        <v>343</v>
      </c>
      <c r="BM445" s="224" t="s">
        <v>1292</v>
      </c>
    </row>
    <row r="446" s="2" customFormat="1" ht="24.15" customHeight="1">
      <c r="A446" s="35"/>
      <c r="B446" s="36"/>
      <c r="C446" s="212" t="s">
        <v>1293</v>
      </c>
      <c r="D446" s="212" t="s">
        <v>139</v>
      </c>
      <c r="E446" s="213" t="s">
        <v>1294</v>
      </c>
      <c r="F446" s="214" t="s">
        <v>1295</v>
      </c>
      <c r="G446" s="215" t="s">
        <v>160</v>
      </c>
      <c r="H446" s="216">
        <v>4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39</v>
      </c>
      <c r="O446" s="88"/>
      <c r="P446" s="222">
        <f>O446*H446</f>
        <v>0</v>
      </c>
      <c r="Q446" s="222">
        <v>0.0015</v>
      </c>
      <c r="R446" s="222">
        <f>Q446*H446</f>
        <v>0.0060000000000000001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343</v>
      </c>
      <c r="AT446" s="224" t="s">
        <v>139</v>
      </c>
      <c r="AU446" s="224" t="s">
        <v>144</v>
      </c>
      <c r="AY446" s="14" t="s">
        <v>135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144</v>
      </c>
      <c r="BK446" s="225">
        <f>ROUND(I446*H446,2)</f>
        <v>0</v>
      </c>
      <c r="BL446" s="14" t="s">
        <v>343</v>
      </c>
      <c r="BM446" s="224" t="s">
        <v>1296</v>
      </c>
    </row>
    <row r="447" s="2" customFormat="1" ht="24.15" customHeight="1">
      <c r="A447" s="35"/>
      <c r="B447" s="36"/>
      <c r="C447" s="212" t="s">
        <v>1297</v>
      </c>
      <c r="D447" s="212" t="s">
        <v>139</v>
      </c>
      <c r="E447" s="213" t="s">
        <v>1298</v>
      </c>
      <c r="F447" s="214" t="s">
        <v>1299</v>
      </c>
      <c r="G447" s="215" t="s">
        <v>270</v>
      </c>
      <c r="H447" s="216">
        <v>2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0.00027999999999999998</v>
      </c>
      <c r="R447" s="222">
        <f>Q447*H447</f>
        <v>0.00055999999999999995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343</v>
      </c>
      <c r="AT447" s="224" t="s">
        <v>139</v>
      </c>
      <c r="AU447" s="224" t="s">
        <v>144</v>
      </c>
      <c r="AY447" s="14" t="s">
        <v>135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144</v>
      </c>
      <c r="BK447" s="225">
        <f>ROUND(I447*H447,2)</f>
        <v>0</v>
      </c>
      <c r="BL447" s="14" t="s">
        <v>343</v>
      </c>
      <c r="BM447" s="224" t="s">
        <v>1300</v>
      </c>
    </row>
    <row r="448" s="2" customFormat="1" ht="24.15" customHeight="1">
      <c r="A448" s="35"/>
      <c r="B448" s="36"/>
      <c r="C448" s="212" t="s">
        <v>1301</v>
      </c>
      <c r="D448" s="212" t="s">
        <v>139</v>
      </c>
      <c r="E448" s="213" t="s">
        <v>1302</v>
      </c>
      <c r="F448" s="214" t="s">
        <v>1303</v>
      </c>
      <c r="G448" s="215" t="s">
        <v>155</v>
      </c>
      <c r="H448" s="216">
        <v>2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0.00021000000000000001</v>
      </c>
      <c r="R448" s="222">
        <f>Q448*H448</f>
        <v>0.00042000000000000002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343</v>
      </c>
      <c r="AT448" s="224" t="s">
        <v>139</v>
      </c>
      <c r="AU448" s="224" t="s">
        <v>144</v>
      </c>
      <c r="AY448" s="14" t="s">
        <v>135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144</v>
      </c>
      <c r="BK448" s="225">
        <f>ROUND(I448*H448,2)</f>
        <v>0</v>
      </c>
      <c r="BL448" s="14" t="s">
        <v>343</v>
      </c>
      <c r="BM448" s="224" t="s">
        <v>1304</v>
      </c>
    </row>
    <row r="449" s="2" customFormat="1" ht="33" customHeight="1">
      <c r="A449" s="35"/>
      <c r="B449" s="36"/>
      <c r="C449" s="212" t="s">
        <v>1305</v>
      </c>
      <c r="D449" s="212" t="s">
        <v>139</v>
      </c>
      <c r="E449" s="213" t="s">
        <v>1306</v>
      </c>
      <c r="F449" s="214" t="s">
        <v>1307</v>
      </c>
      <c r="G449" s="215" t="s">
        <v>160</v>
      </c>
      <c r="H449" s="216">
        <v>19.649000000000001</v>
      </c>
      <c r="I449" s="217"/>
      <c r="J449" s="218">
        <f>ROUND(I449*H449,2)</f>
        <v>0</v>
      </c>
      <c r="K449" s="219"/>
      <c r="L449" s="41"/>
      <c r="M449" s="220" t="s">
        <v>1</v>
      </c>
      <c r="N449" s="221" t="s">
        <v>39</v>
      </c>
      <c r="O449" s="88"/>
      <c r="P449" s="222">
        <f>O449*H449</f>
        <v>0</v>
      </c>
      <c r="Q449" s="222">
        <v>0.0060000000000000001</v>
      </c>
      <c r="R449" s="222">
        <f>Q449*H449</f>
        <v>0.11789400000000001</v>
      </c>
      <c r="S449" s="222">
        <v>0</v>
      </c>
      <c r="T449" s="22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343</v>
      </c>
      <c r="AT449" s="224" t="s">
        <v>139</v>
      </c>
      <c r="AU449" s="224" t="s">
        <v>144</v>
      </c>
      <c r="AY449" s="14" t="s">
        <v>135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144</v>
      </c>
      <c r="BK449" s="225">
        <f>ROUND(I449*H449,2)</f>
        <v>0</v>
      </c>
      <c r="BL449" s="14" t="s">
        <v>343</v>
      </c>
      <c r="BM449" s="224" t="s">
        <v>1308</v>
      </c>
    </row>
    <row r="450" s="2" customFormat="1" ht="16.5" customHeight="1">
      <c r="A450" s="35"/>
      <c r="B450" s="36"/>
      <c r="C450" s="226" t="s">
        <v>1309</v>
      </c>
      <c r="D450" s="226" t="s">
        <v>147</v>
      </c>
      <c r="E450" s="227" t="s">
        <v>1310</v>
      </c>
      <c r="F450" s="228" t="s">
        <v>1311</v>
      </c>
      <c r="G450" s="229" t="s">
        <v>160</v>
      </c>
      <c r="H450" s="230">
        <v>23.695</v>
      </c>
      <c r="I450" s="231"/>
      <c r="J450" s="232">
        <f>ROUND(I450*H450,2)</f>
        <v>0</v>
      </c>
      <c r="K450" s="233"/>
      <c r="L450" s="234"/>
      <c r="M450" s="235" t="s">
        <v>1</v>
      </c>
      <c r="N450" s="236" t="s">
        <v>39</v>
      </c>
      <c r="O450" s="88"/>
      <c r="P450" s="222">
        <f>O450*H450</f>
        <v>0</v>
      </c>
      <c r="Q450" s="222">
        <v>0.0118</v>
      </c>
      <c r="R450" s="222">
        <f>Q450*H450</f>
        <v>0.27960099999999999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146</v>
      </c>
      <c r="AT450" s="224" t="s">
        <v>147</v>
      </c>
      <c r="AU450" s="224" t="s">
        <v>144</v>
      </c>
      <c r="AY450" s="14" t="s">
        <v>135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144</v>
      </c>
      <c r="BK450" s="225">
        <f>ROUND(I450*H450,2)</f>
        <v>0</v>
      </c>
      <c r="BL450" s="14" t="s">
        <v>343</v>
      </c>
      <c r="BM450" s="224" t="s">
        <v>1312</v>
      </c>
    </row>
    <row r="451" s="2" customFormat="1" ht="24.15" customHeight="1">
      <c r="A451" s="35"/>
      <c r="B451" s="36"/>
      <c r="C451" s="212" t="s">
        <v>1313</v>
      </c>
      <c r="D451" s="212" t="s">
        <v>139</v>
      </c>
      <c r="E451" s="213" t="s">
        <v>1314</v>
      </c>
      <c r="F451" s="214" t="s">
        <v>1315</v>
      </c>
      <c r="G451" s="215" t="s">
        <v>160</v>
      </c>
      <c r="H451" s="216">
        <v>21.541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343</v>
      </c>
      <c r="AT451" s="224" t="s">
        <v>139</v>
      </c>
      <c r="AU451" s="224" t="s">
        <v>144</v>
      </c>
      <c r="AY451" s="14" t="s">
        <v>135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144</v>
      </c>
      <c r="BK451" s="225">
        <f>ROUND(I451*H451,2)</f>
        <v>0</v>
      </c>
      <c r="BL451" s="14" t="s">
        <v>343</v>
      </c>
      <c r="BM451" s="224" t="s">
        <v>1316</v>
      </c>
    </row>
    <row r="452" s="2" customFormat="1" ht="24.15" customHeight="1">
      <c r="A452" s="35"/>
      <c r="B452" s="36"/>
      <c r="C452" s="212" t="s">
        <v>1317</v>
      </c>
      <c r="D452" s="212" t="s">
        <v>139</v>
      </c>
      <c r="E452" s="213" t="s">
        <v>1318</v>
      </c>
      <c r="F452" s="214" t="s">
        <v>1319</v>
      </c>
      <c r="G452" s="215" t="s">
        <v>155</v>
      </c>
      <c r="H452" s="216">
        <v>3</v>
      </c>
      <c r="I452" s="217"/>
      <c r="J452" s="218">
        <f>ROUND(I452*H452,2)</f>
        <v>0</v>
      </c>
      <c r="K452" s="219"/>
      <c r="L452" s="41"/>
      <c r="M452" s="220" t="s">
        <v>1</v>
      </c>
      <c r="N452" s="221" t="s">
        <v>39</v>
      </c>
      <c r="O452" s="88"/>
      <c r="P452" s="222">
        <f>O452*H452</f>
        <v>0</v>
      </c>
      <c r="Q452" s="222">
        <v>0</v>
      </c>
      <c r="R452" s="222">
        <f>Q452*H452</f>
        <v>0</v>
      </c>
      <c r="S452" s="222">
        <v>0.00036000000000000002</v>
      </c>
      <c r="T452" s="223">
        <f>S452*H452</f>
        <v>0.00108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343</v>
      </c>
      <c r="AT452" s="224" t="s">
        <v>139</v>
      </c>
      <c r="AU452" s="224" t="s">
        <v>144</v>
      </c>
      <c r="AY452" s="14" t="s">
        <v>135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144</v>
      </c>
      <c r="BK452" s="225">
        <f>ROUND(I452*H452,2)</f>
        <v>0</v>
      </c>
      <c r="BL452" s="14" t="s">
        <v>343</v>
      </c>
      <c r="BM452" s="224" t="s">
        <v>1320</v>
      </c>
    </row>
    <row r="453" s="2" customFormat="1" ht="21.75" customHeight="1">
      <c r="A453" s="35"/>
      <c r="B453" s="36"/>
      <c r="C453" s="212" t="s">
        <v>1321</v>
      </c>
      <c r="D453" s="212" t="s">
        <v>139</v>
      </c>
      <c r="E453" s="213" t="s">
        <v>1322</v>
      </c>
      <c r="F453" s="214" t="s">
        <v>1323</v>
      </c>
      <c r="G453" s="215" t="s">
        <v>155</v>
      </c>
      <c r="H453" s="216">
        <v>2</v>
      </c>
      <c r="I453" s="217"/>
      <c r="J453" s="218">
        <f>ROUND(I453*H453,2)</f>
        <v>0</v>
      </c>
      <c r="K453" s="219"/>
      <c r="L453" s="41"/>
      <c r="M453" s="220" t="s">
        <v>1</v>
      </c>
      <c r="N453" s="221" t="s">
        <v>39</v>
      </c>
      <c r="O453" s="88"/>
      <c r="P453" s="222">
        <f>O453*H453</f>
        <v>0</v>
      </c>
      <c r="Q453" s="222">
        <v>0.00020000000000000001</v>
      </c>
      <c r="R453" s="222">
        <f>Q453*H453</f>
        <v>0.00040000000000000002</v>
      </c>
      <c r="S453" s="222">
        <v>0</v>
      </c>
      <c r="T453" s="22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4" t="s">
        <v>343</v>
      </c>
      <c r="AT453" s="224" t="s">
        <v>139</v>
      </c>
      <c r="AU453" s="224" t="s">
        <v>144</v>
      </c>
      <c r="AY453" s="14" t="s">
        <v>135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4" t="s">
        <v>144</v>
      </c>
      <c r="BK453" s="225">
        <f>ROUND(I453*H453,2)</f>
        <v>0</v>
      </c>
      <c r="BL453" s="14" t="s">
        <v>343</v>
      </c>
      <c r="BM453" s="224" t="s">
        <v>1324</v>
      </c>
    </row>
    <row r="454" s="2" customFormat="1" ht="16.5" customHeight="1">
      <c r="A454" s="35"/>
      <c r="B454" s="36"/>
      <c r="C454" s="226" t="s">
        <v>1325</v>
      </c>
      <c r="D454" s="226" t="s">
        <v>147</v>
      </c>
      <c r="E454" s="227" t="s">
        <v>1326</v>
      </c>
      <c r="F454" s="228" t="s">
        <v>1327</v>
      </c>
      <c r="G454" s="229" t="s">
        <v>155</v>
      </c>
      <c r="H454" s="230">
        <v>2</v>
      </c>
      <c r="I454" s="231"/>
      <c r="J454" s="232">
        <f>ROUND(I454*H454,2)</f>
        <v>0</v>
      </c>
      <c r="K454" s="233"/>
      <c r="L454" s="234"/>
      <c r="M454" s="235" t="s">
        <v>1</v>
      </c>
      <c r="N454" s="236" t="s">
        <v>39</v>
      </c>
      <c r="O454" s="88"/>
      <c r="P454" s="222">
        <f>O454*H454</f>
        <v>0</v>
      </c>
      <c r="Q454" s="222">
        <v>0.00077999999999999999</v>
      </c>
      <c r="R454" s="222">
        <f>Q454*H454</f>
        <v>0.00156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146</v>
      </c>
      <c r="AT454" s="224" t="s">
        <v>147</v>
      </c>
      <c r="AU454" s="224" t="s">
        <v>144</v>
      </c>
      <c r="AY454" s="14" t="s">
        <v>135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144</v>
      </c>
      <c r="BK454" s="225">
        <f>ROUND(I454*H454,2)</f>
        <v>0</v>
      </c>
      <c r="BL454" s="14" t="s">
        <v>343</v>
      </c>
      <c r="BM454" s="224" t="s">
        <v>1328</v>
      </c>
    </row>
    <row r="455" s="2" customFormat="1" ht="16.5" customHeight="1">
      <c r="A455" s="35"/>
      <c r="B455" s="36"/>
      <c r="C455" s="212" t="s">
        <v>1329</v>
      </c>
      <c r="D455" s="212" t="s">
        <v>139</v>
      </c>
      <c r="E455" s="213" t="s">
        <v>1330</v>
      </c>
      <c r="F455" s="214" t="s">
        <v>1331</v>
      </c>
      <c r="G455" s="215" t="s">
        <v>270</v>
      </c>
      <c r="H455" s="216">
        <v>13.144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0.00011</v>
      </c>
      <c r="R455" s="222">
        <f>Q455*H455</f>
        <v>0.0014458400000000001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343</v>
      </c>
      <c r="AT455" s="224" t="s">
        <v>139</v>
      </c>
      <c r="AU455" s="224" t="s">
        <v>144</v>
      </c>
      <c r="AY455" s="14" t="s">
        <v>135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144</v>
      </c>
      <c r="BK455" s="225">
        <f>ROUND(I455*H455,2)</f>
        <v>0</v>
      </c>
      <c r="BL455" s="14" t="s">
        <v>343</v>
      </c>
      <c r="BM455" s="224" t="s">
        <v>1332</v>
      </c>
    </row>
    <row r="456" s="2" customFormat="1" ht="16.5" customHeight="1">
      <c r="A456" s="35"/>
      <c r="B456" s="36"/>
      <c r="C456" s="212" t="s">
        <v>1333</v>
      </c>
      <c r="D456" s="212" t="s">
        <v>139</v>
      </c>
      <c r="E456" s="213" t="s">
        <v>1334</v>
      </c>
      <c r="F456" s="214" t="s">
        <v>1335</v>
      </c>
      <c r="G456" s="215" t="s">
        <v>155</v>
      </c>
      <c r="H456" s="216">
        <v>5</v>
      </c>
      <c r="I456" s="217"/>
      <c r="J456" s="218">
        <f>ROUND(I456*H456,2)</f>
        <v>0</v>
      </c>
      <c r="K456" s="219"/>
      <c r="L456" s="41"/>
      <c r="M456" s="220" t="s">
        <v>1</v>
      </c>
      <c r="N456" s="221" t="s">
        <v>39</v>
      </c>
      <c r="O456" s="88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343</v>
      </c>
      <c r="AT456" s="224" t="s">
        <v>139</v>
      </c>
      <c r="AU456" s="224" t="s">
        <v>144</v>
      </c>
      <c r="AY456" s="14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144</v>
      </c>
      <c r="BK456" s="225">
        <f>ROUND(I456*H456,2)</f>
        <v>0</v>
      </c>
      <c r="BL456" s="14" t="s">
        <v>343</v>
      </c>
      <c r="BM456" s="224" t="s">
        <v>1336</v>
      </c>
    </row>
    <row r="457" s="2" customFormat="1" ht="21.75" customHeight="1">
      <c r="A457" s="35"/>
      <c r="B457" s="36"/>
      <c r="C457" s="212" t="s">
        <v>1337</v>
      </c>
      <c r="D457" s="212" t="s">
        <v>139</v>
      </c>
      <c r="E457" s="213" t="s">
        <v>1338</v>
      </c>
      <c r="F457" s="214" t="s">
        <v>1339</v>
      </c>
      <c r="G457" s="215" t="s">
        <v>155</v>
      </c>
      <c r="H457" s="216">
        <v>3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0</v>
      </c>
      <c r="R457" s="222">
        <f>Q457*H457</f>
        <v>0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343</v>
      </c>
      <c r="AT457" s="224" t="s">
        <v>139</v>
      </c>
      <c r="AU457" s="224" t="s">
        <v>144</v>
      </c>
      <c r="AY457" s="14" t="s">
        <v>135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144</v>
      </c>
      <c r="BK457" s="225">
        <f>ROUND(I457*H457,2)</f>
        <v>0</v>
      </c>
      <c r="BL457" s="14" t="s">
        <v>343</v>
      </c>
      <c r="BM457" s="224" t="s">
        <v>1340</v>
      </c>
    </row>
    <row r="458" s="2" customFormat="1" ht="16.5" customHeight="1">
      <c r="A458" s="35"/>
      <c r="B458" s="36"/>
      <c r="C458" s="212" t="s">
        <v>1341</v>
      </c>
      <c r="D458" s="212" t="s">
        <v>139</v>
      </c>
      <c r="E458" s="213" t="s">
        <v>1342</v>
      </c>
      <c r="F458" s="214" t="s">
        <v>1343</v>
      </c>
      <c r="G458" s="215" t="s">
        <v>155</v>
      </c>
      <c r="H458" s="216">
        <v>1</v>
      </c>
      <c r="I458" s="217"/>
      <c r="J458" s="218">
        <f>ROUND(I458*H458,2)</f>
        <v>0</v>
      </c>
      <c r="K458" s="219"/>
      <c r="L458" s="41"/>
      <c r="M458" s="220" t="s">
        <v>1</v>
      </c>
      <c r="N458" s="221" t="s">
        <v>39</v>
      </c>
      <c r="O458" s="88"/>
      <c r="P458" s="222">
        <f>O458*H458</f>
        <v>0</v>
      </c>
      <c r="Q458" s="222">
        <v>0</v>
      </c>
      <c r="R458" s="222">
        <f>Q458*H458</f>
        <v>0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343</v>
      </c>
      <c r="AT458" s="224" t="s">
        <v>139</v>
      </c>
      <c r="AU458" s="224" t="s">
        <v>144</v>
      </c>
      <c r="AY458" s="14" t="s">
        <v>135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144</v>
      </c>
      <c r="BK458" s="225">
        <f>ROUND(I458*H458,2)</f>
        <v>0</v>
      </c>
      <c r="BL458" s="14" t="s">
        <v>343</v>
      </c>
      <c r="BM458" s="224" t="s">
        <v>1344</v>
      </c>
    </row>
    <row r="459" s="2" customFormat="1" ht="24.15" customHeight="1">
      <c r="A459" s="35"/>
      <c r="B459" s="36"/>
      <c r="C459" s="212" t="s">
        <v>1345</v>
      </c>
      <c r="D459" s="212" t="s">
        <v>139</v>
      </c>
      <c r="E459" s="213" t="s">
        <v>1346</v>
      </c>
      <c r="F459" s="214" t="s">
        <v>1347</v>
      </c>
      <c r="G459" s="215" t="s">
        <v>160</v>
      </c>
      <c r="H459" s="216">
        <v>21.541</v>
      </c>
      <c r="I459" s="217"/>
      <c r="J459" s="218">
        <f>ROUND(I459*H459,2)</f>
        <v>0</v>
      </c>
      <c r="K459" s="219"/>
      <c r="L459" s="41"/>
      <c r="M459" s="220" t="s">
        <v>1</v>
      </c>
      <c r="N459" s="221" t="s">
        <v>39</v>
      </c>
      <c r="O459" s="88"/>
      <c r="P459" s="222">
        <f>O459*H459</f>
        <v>0</v>
      </c>
      <c r="Q459" s="222">
        <v>5.0000000000000002E-05</v>
      </c>
      <c r="R459" s="222">
        <f>Q459*H459</f>
        <v>0.00107705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343</v>
      </c>
      <c r="AT459" s="224" t="s">
        <v>139</v>
      </c>
      <c r="AU459" s="224" t="s">
        <v>144</v>
      </c>
      <c r="AY459" s="14" t="s">
        <v>135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144</v>
      </c>
      <c r="BK459" s="225">
        <f>ROUND(I459*H459,2)</f>
        <v>0</v>
      </c>
      <c r="BL459" s="14" t="s">
        <v>343</v>
      </c>
      <c r="BM459" s="224" t="s">
        <v>1348</v>
      </c>
    </row>
    <row r="460" s="2" customFormat="1" ht="24.15" customHeight="1">
      <c r="A460" s="35"/>
      <c r="B460" s="36"/>
      <c r="C460" s="212" t="s">
        <v>1349</v>
      </c>
      <c r="D460" s="212" t="s">
        <v>139</v>
      </c>
      <c r="E460" s="213" t="s">
        <v>1350</v>
      </c>
      <c r="F460" s="214" t="s">
        <v>1351</v>
      </c>
      <c r="G460" s="215" t="s">
        <v>270</v>
      </c>
      <c r="H460" s="216">
        <v>6</v>
      </c>
      <c r="I460" s="217"/>
      <c r="J460" s="218">
        <f>ROUND(I460*H460,2)</f>
        <v>0</v>
      </c>
      <c r="K460" s="219"/>
      <c r="L460" s="41"/>
      <c r="M460" s="220" t="s">
        <v>1</v>
      </c>
      <c r="N460" s="221" t="s">
        <v>39</v>
      </c>
      <c r="O460" s="88"/>
      <c r="P460" s="222">
        <f>O460*H460</f>
        <v>0</v>
      </c>
      <c r="Q460" s="222">
        <v>0.002</v>
      </c>
      <c r="R460" s="222">
        <f>Q460*H460</f>
        <v>0.012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343</v>
      </c>
      <c r="AT460" s="224" t="s">
        <v>139</v>
      </c>
      <c r="AU460" s="224" t="s">
        <v>144</v>
      </c>
      <c r="AY460" s="14" t="s">
        <v>135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144</v>
      </c>
      <c r="BK460" s="225">
        <f>ROUND(I460*H460,2)</f>
        <v>0</v>
      </c>
      <c r="BL460" s="14" t="s">
        <v>343</v>
      </c>
      <c r="BM460" s="224" t="s">
        <v>1352</v>
      </c>
    </row>
    <row r="461" s="2" customFormat="1" ht="24.15" customHeight="1">
      <c r="A461" s="35"/>
      <c r="B461" s="36"/>
      <c r="C461" s="212" t="s">
        <v>1353</v>
      </c>
      <c r="D461" s="212" t="s">
        <v>139</v>
      </c>
      <c r="E461" s="213" t="s">
        <v>1354</v>
      </c>
      <c r="F461" s="214" t="s">
        <v>1355</v>
      </c>
      <c r="G461" s="215" t="s">
        <v>142</v>
      </c>
      <c r="H461" s="216">
        <v>0.42699999999999999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343</v>
      </c>
      <c r="AT461" s="224" t="s">
        <v>139</v>
      </c>
      <c r="AU461" s="224" t="s">
        <v>144</v>
      </c>
      <c r="AY461" s="14" t="s">
        <v>135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144</v>
      </c>
      <c r="BK461" s="225">
        <f>ROUND(I461*H461,2)</f>
        <v>0</v>
      </c>
      <c r="BL461" s="14" t="s">
        <v>343</v>
      </c>
      <c r="BM461" s="224" t="s">
        <v>1356</v>
      </c>
    </row>
    <row r="462" s="2" customFormat="1" ht="24.15" customHeight="1">
      <c r="A462" s="35"/>
      <c r="B462" s="36"/>
      <c r="C462" s="212" t="s">
        <v>1357</v>
      </c>
      <c r="D462" s="212" t="s">
        <v>139</v>
      </c>
      <c r="E462" s="213" t="s">
        <v>1358</v>
      </c>
      <c r="F462" s="214" t="s">
        <v>1359</v>
      </c>
      <c r="G462" s="215" t="s">
        <v>142</v>
      </c>
      <c r="H462" s="216">
        <v>0.42699999999999999</v>
      </c>
      <c r="I462" s="217"/>
      <c r="J462" s="218">
        <f>ROUND(I462*H462,2)</f>
        <v>0</v>
      </c>
      <c r="K462" s="219"/>
      <c r="L462" s="41"/>
      <c r="M462" s="220" t="s">
        <v>1</v>
      </c>
      <c r="N462" s="221" t="s">
        <v>39</v>
      </c>
      <c r="O462" s="88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343</v>
      </c>
      <c r="AT462" s="224" t="s">
        <v>139</v>
      </c>
      <c r="AU462" s="224" t="s">
        <v>144</v>
      </c>
      <c r="AY462" s="14" t="s">
        <v>135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144</v>
      </c>
      <c r="BK462" s="225">
        <f>ROUND(I462*H462,2)</f>
        <v>0</v>
      </c>
      <c r="BL462" s="14" t="s">
        <v>343</v>
      </c>
      <c r="BM462" s="224" t="s">
        <v>1360</v>
      </c>
    </row>
    <row r="463" s="2" customFormat="1" ht="24.15" customHeight="1">
      <c r="A463" s="35"/>
      <c r="B463" s="36"/>
      <c r="C463" s="212" t="s">
        <v>1361</v>
      </c>
      <c r="D463" s="212" t="s">
        <v>139</v>
      </c>
      <c r="E463" s="213" t="s">
        <v>1362</v>
      </c>
      <c r="F463" s="214" t="s">
        <v>1363</v>
      </c>
      <c r="G463" s="215" t="s">
        <v>142</v>
      </c>
      <c r="H463" s="216">
        <v>0.42699999999999999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39</v>
      </c>
      <c r="O463" s="88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343</v>
      </c>
      <c r="AT463" s="224" t="s">
        <v>139</v>
      </c>
      <c r="AU463" s="224" t="s">
        <v>144</v>
      </c>
      <c r="AY463" s="14" t="s">
        <v>135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144</v>
      </c>
      <c r="BK463" s="225">
        <f>ROUND(I463*H463,2)</f>
        <v>0</v>
      </c>
      <c r="BL463" s="14" t="s">
        <v>343</v>
      </c>
      <c r="BM463" s="224" t="s">
        <v>1364</v>
      </c>
    </row>
    <row r="464" s="12" customFormat="1" ht="22.8" customHeight="1">
      <c r="A464" s="12"/>
      <c r="B464" s="196"/>
      <c r="C464" s="197"/>
      <c r="D464" s="198" t="s">
        <v>72</v>
      </c>
      <c r="E464" s="210" t="s">
        <v>1365</v>
      </c>
      <c r="F464" s="210" t="s">
        <v>1366</v>
      </c>
      <c r="G464" s="197"/>
      <c r="H464" s="197"/>
      <c r="I464" s="200"/>
      <c r="J464" s="211">
        <f>BK464</f>
        <v>0</v>
      </c>
      <c r="K464" s="197"/>
      <c r="L464" s="202"/>
      <c r="M464" s="203"/>
      <c r="N464" s="204"/>
      <c r="O464" s="204"/>
      <c r="P464" s="205">
        <f>SUM(P465:P476)</f>
        <v>0</v>
      </c>
      <c r="Q464" s="204"/>
      <c r="R464" s="205">
        <f>SUM(R465:R476)</f>
        <v>0.018198880000000004</v>
      </c>
      <c r="S464" s="204"/>
      <c r="T464" s="206">
        <f>SUM(T465:T476)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7" t="s">
        <v>144</v>
      </c>
      <c r="AT464" s="208" t="s">
        <v>72</v>
      </c>
      <c r="AU464" s="208" t="s">
        <v>81</v>
      </c>
      <c r="AY464" s="207" t="s">
        <v>135</v>
      </c>
      <c r="BK464" s="209">
        <f>SUM(BK465:BK476)</f>
        <v>0</v>
      </c>
    </row>
    <row r="465" s="2" customFormat="1" ht="16.5" customHeight="1">
      <c r="A465" s="35"/>
      <c r="B465" s="36"/>
      <c r="C465" s="212" t="s">
        <v>1367</v>
      </c>
      <c r="D465" s="212" t="s">
        <v>139</v>
      </c>
      <c r="E465" s="213" t="s">
        <v>1368</v>
      </c>
      <c r="F465" s="214" t="s">
        <v>1369</v>
      </c>
      <c r="G465" s="215" t="s">
        <v>160</v>
      </c>
      <c r="H465" s="216">
        <v>7.5</v>
      </c>
      <c r="I465" s="217"/>
      <c r="J465" s="218">
        <f>ROUND(I465*H465,2)</f>
        <v>0</v>
      </c>
      <c r="K465" s="219"/>
      <c r="L465" s="41"/>
      <c r="M465" s="220" t="s">
        <v>1</v>
      </c>
      <c r="N465" s="221" t="s">
        <v>39</v>
      </c>
      <c r="O465" s="88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343</v>
      </c>
      <c r="AT465" s="224" t="s">
        <v>139</v>
      </c>
      <c r="AU465" s="224" t="s">
        <v>144</v>
      </c>
      <c r="AY465" s="14" t="s">
        <v>135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144</v>
      </c>
      <c r="BK465" s="225">
        <f>ROUND(I465*H465,2)</f>
        <v>0</v>
      </c>
      <c r="BL465" s="14" t="s">
        <v>343</v>
      </c>
      <c r="BM465" s="224" t="s">
        <v>1370</v>
      </c>
    </row>
    <row r="466" s="2" customFormat="1" ht="24.15" customHeight="1">
      <c r="A466" s="35"/>
      <c r="B466" s="36"/>
      <c r="C466" s="212" t="s">
        <v>1371</v>
      </c>
      <c r="D466" s="212" t="s">
        <v>139</v>
      </c>
      <c r="E466" s="213" t="s">
        <v>1372</v>
      </c>
      <c r="F466" s="214" t="s">
        <v>1373</v>
      </c>
      <c r="G466" s="215" t="s">
        <v>160</v>
      </c>
      <c r="H466" s="216">
        <v>12.767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39</v>
      </c>
      <c r="O466" s="88"/>
      <c r="P466" s="222">
        <f>O466*H466</f>
        <v>0</v>
      </c>
      <c r="Q466" s="222">
        <v>0.00013999999999999999</v>
      </c>
      <c r="R466" s="222">
        <f>Q466*H466</f>
        <v>0.0017873799999999999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343</v>
      </c>
      <c r="AT466" s="224" t="s">
        <v>139</v>
      </c>
      <c r="AU466" s="224" t="s">
        <v>144</v>
      </c>
      <c r="AY466" s="14" t="s">
        <v>135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144</v>
      </c>
      <c r="BK466" s="225">
        <f>ROUND(I466*H466,2)</f>
        <v>0</v>
      </c>
      <c r="BL466" s="14" t="s">
        <v>343</v>
      </c>
      <c r="BM466" s="224" t="s">
        <v>1374</v>
      </c>
    </row>
    <row r="467" s="2" customFormat="1" ht="24.15" customHeight="1">
      <c r="A467" s="35"/>
      <c r="B467" s="36"/>
      <c r="C467" s="212" t="s">
        <v>1375</v>
      </c>
      <c r="D467" s="212" t="s">
        <v>139</v>
      </c>
      <c r="E467" s="213" t="s">
        <v>1372</v>
      </c>
      <c r="F467" s="214" t="s">
        <v>1373</v>
      </c>
      <c r="G467" s="215" t="s">
        <v>160</v>
      </c>
      <c r="H467" s="216">
        <v>7.5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0.00013999999999999999</v>
      </c>
      <c r="R467" s="222">
        <f>Q467*H467</f>
        <v>0.0010499999999999999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343</v>
      </c>
      <c r="AT467" s="224" t="s">
        <v>139</v>
      </c>
      <c r="AU467" s="224" t="s">
        <v>144</v>
      </c>
      <c r="AY467" s="14" t="s">
        <v>135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144</v>
      </c>
      <c r="BK467" s="225">
        <f>ROUND(I467*H467,2)</f>
        <v>0</v>
      </c>
      <c r="BL467" s="14" t="s">
        <v>343</v>
      </c>
      <c r="BM467" s="224" t="s">
        <v>1376</v>
      </c>
    </row>
    <row r="468" s="2" customFormat="1" ht="24.15" customHeight="1">
      <c r="A468" s="35"/>
      <c r="B468" s="36"/>
      <c r="C468" s="212" t="s">
        <v>1377</v>
      </c>
      <c r="D468" s="212" t="s">
        <v>139</v>
      </c>
      <c r="E468" s="213" t="s">
        <v>1378</v>
      </c>
      <c r="F468" s="214" t="s">
        <v>1379</v>
      </c>
      <c r="G468" s="215" t="s">
        <v>160</v>
      </c>
      <c r="H468" s="216">
        <v>7.5</v>
      </c>
      <c r="I468" s="217"/>
      <c r="J468" s="218">
        <f>ROUND(I468*H468,2)</f>
        <v>0</v>
      </c>
      <c r="K468" s="219"/>
      <c r="L468" s="41"/>
      <c r="M468" s="220" t="s">
        <v>1</v>
      </c>
      <c r="N468" s="221" t="s">
        <v>39</v>
      </c>
      <c r="O468" s="88"/>
      <c r="P468" s="222">
        <f>O468*H468</f>
        <v>0</v>
      </c>
      <c r="Q468" s="222">
        <v>0.00012</v>
      </c>
      <c r="R468" s="222">
        <f>Q468*H468</f>
        <v>0.00089999999999999998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343</v>
      </c>
      <c r="AT468" s="224" t="s">
        <v>139</v>
      </c>
      <c r="AU468" s="224" t="s">
        <v>144</v>
      </c>
      <c r="AY468" s="14" t="s">
        <v>135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144</v>
      </c>
      <c r="BK468" s="225">
        <f>ROUND(I468*H468,2)</f>
        <v>0</v>
      </c>
      <c r="BL468" s="14" t="s">
        <v>343</v>
      </c>
      <c r="BM468" s="224" t="s">
        <v>1380</v>
      </c>
    </row>
    <row r="469" s="2" customFormat="1" ht="24.15" customHeight="1">
      <c r="A469" s="35"/>
      <c r="B469" s="36"/>
      <c r="C469" s="212" t="s">
        <v>1381</v>
      </c>
      <c r="D469" s="212" t="s">
        <v>139</v>
      </c>
      <c r="E469" s="213" t="s">
        <v>1382</v>
      </c>
      <c r="F469" s="214" t="s">
        <v>1383</v>
      </c>
      <c r="G469" s="215" t="s">
        <v>160</v>
      </c>
      <c r="H469" s="216">
        <v>7.5</v>
      </c>
      <c r="I469" s="217"/>
      <c r="J469" s="218">
        <f>ROUND(I469*H469,2)</f>
        <v>0</v>
      </c>
      <c r="K469" s="219"/>
      <c r="L469" s="41"/>
      <c r="M469" s="220" t="s">
        <v>1</v>
      </c>
      <c r="N469" s="221" t="s">
        <v>39</v>
      </c>
      <c r="O469" s="88"/>
      <c r="P469" s="222">
        <f>O469*H469</f>
        <v>0</v>
      </c>
      <c r="Q469" s="222">
        <v>0.00012</v>
      </c>
      <c r="R469" s="222">
        <f>Q469*H469</f>
        <v>0.00089999999999999998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343</v>
      </c>
      <c r="AT469" s="224" t="s">
        <v>139</v>
      </c>
      <c r="AU469" s="224" t="s">
        <v>144</v>
      </c>
      <c r="AY469" s="14" t="s">
        <v>135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144</v>
      </c>
      <c r="BK469" s="225">
        <f>ROUND(I469*H469,2)</f>
        <v>0</v>
      </c>
      <c r="BL469" s="14" t="s">
        <v>343</v>
      </c>
      <c r="BM469" s="224" t="s">
        <v>1384</v>
      </c>
    </row>
    <row r="470" s="2" customFormat="1" ht="33" customHeight="1">
      <c r="A470" s="35"/>
      <c r="B470" s="36"/>
      <c r="C470" s="212" t="s">
        <v>1385</v>
      </c>
      <c r="D470" s="212" t="s">
        <v>139</v>
      </c>
      <c r="E470" s="213" t="s">
        <v>1386</v>
      </c>
      <c r="F470" s="214" t="s">
        <v>1387</v>
      </c>
      <c r="G470" s="215" t="s">
        <v>160</v>
      </c>
      <c r="H470" s="216">
        <v>17.550000000000001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39</v>
      </c>
      <c r="O470" s="88"/>
      <c r="P470" s="222">
        <f>O470*H470</f>
        <v>0</v>
      </c>
      <c r="Q470" s="222">
        <v>9.0000000000000006E-05</v>
      </c>
      <c r="R470" s="222">
        <f>Q470*H470</f>
        <v>0.0015795000000000002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343</v>
      </c>
      <c r="AT470" s="224" t="s">
        <v>139</v>
      </c>
      <c r="AU470" s="224" t="s">
        <v>144</v>
      </c>
      <c r="AY470" s="14" t="s">
        <v>135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144</v>
      </c>
      <c r="BK470" s="225">
        <f>ROUND(I470*H470,2)</f>
        <v>0</v>
      </c>
      <c r="BL470" s="14" t="s">
        <v>343</v>
      </c>
      <c r="BM470" s="224" t="s">
        <v>1388</v>
      </c>
    </row>
    <row r="471" s="2" customFormat="1" ht="24.15" customHeight="1">
      <c r="A471" s="35"/>
      <c r="B471" s="36"/>
      <c r="C471" s="212" t="s">
        <v>1389</v>
      </c>
      <c r="D471" s="212" t="s">
        <v>139</v>
      </c>
      <c r="E471" s="213" t="s">
        <v>1390</v>
      </c>
      <c r="F471" s="214" t="s">
        <v>1391</v>
      </c>
      <c r="G471" s="215" t="s">
        <v>160</v>
      </c>
      <c r="H471" s="216">
        <v>17.550000000000001</v>
      </c>
      <c r="I471" s="217"/>
      <c r="J471" s="218">
        <f>ROUND(I471*H471,2)</f>
        <v>0</v>
      </c>
      <c r="K471" s="219"/>
      <c r="L471" s="41"/>
      <c r="M471" s="220" t="s">
        <v>1</v>
      </c>
      <c r="N471" s="221" t="s">
        <v>39</v>
      </c>
      <c r="O471" s="88"/>
      <c r="P471" s="222">
        <f>O471*H471</f>
        <v>0</v>
      </c>
      <c r="Q471" s="222">
        <v>0.00017000000000000001</v>
      </c>
      <c r="R471" s="222">
        <f>Q471*H471</f>
        <v>0.0029835000000000005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343</v>
      </c>
      <c r="AT471" s="224" t="s">
        <v>139</v>
      </c>
      <c r="AU471" s="224" t="s">
        <v>144</v>
      </c>
      <c r="AY471" s="14" t="s">
        <v>135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144</v>
      </c>
      <c r="BK471" s="225">
        <f>ROUND(I471*H471,2)</f>
        <v>0</v>
      </c>
      <c r="BL471" s="14" t="s">
        <v>343</v>
      </c>
      <c r="BM471" s="224" t="s">
        <v>1392</v>
      </c>
    </row>
    <row r="472" s="2" customFormat="1" ht="24.15" customHeight="1">
      <c r="A472" s="35"/>
      <c r="B472" s="36"/>
      <c r="C472" s="212" t="s">
        <v>1393</v>
      </c>
      <c r="D472" s="212" t="s">
        <v>139</v>
      </c>
      <c r="E472" s="213" t="s">
        <v>1394</v>
      </c>
      <c r="F472" s="214" t="s">
        <v>1395</v>
      </c>
      <c r="G472" s="215" t="s">
        <v>270</v>
      </c>
      <c r="H472" s="216">
        <v>7.5</v>
      </c>
      <c r="I472" s="217"/>
      <c r="J472" s="218">
        <f>ROUND(I472*H472,2)</f>
        <v>0</v>
      </c>
      <c r="K472" s="219"/>
      <c r="L472" s="41"/>
      <c r="M472" s="220" t="s">
        <v>1</v>
      </c>
      <c r="N472" s="221" t="s">
        <v>39</v>
      </c>
      <c r="O472" s="88"/>
      <c r="P472" s="222">
        <f>O472*H472</f>
        <v>0</v>
      </c>
      <c r="Q472" s="222">
        <v>2.0000000000000002E-05</v>
      </c>
      <c r="R472" s="222">
        <f>Q472*H472</f>
        <v>0.00015000000000000001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343</v>
      </c>
      <c r="AT472" s="224" t="s">
        <v>139</v>
      </c>
      <c r="AU472" s="224" t="s">
        <v>144</v>
      </c>
      <c r="AY472" s="14" t="s">
        <v>135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144</v>
      </c>
      <c r="BK472" s="225">
        <f>ROUND(I472*H472,2)</f>
        <v>0</v>
      </c>
      <c r="BL472" s="14" t="s">
        <v>343</v>
      </c>
      <c r="BM472" s="224" t="s">
        <v>1396</v>
      </c>
    </row>
    <row r="473" s="2" customFormat="1" ht="24.15" customHeight="1">
      <c r="A473" s="35"/>
      <c r="B473" s="36"/>
      <c r="C473" s="212" t="s">
        <v>1397</v>
      </c>
      <c r="D473" s="212" t="s">
        <v>139</v>
      </c>
      <c r="E473" s="213" t="s">
        <v>1398</v>
      </c>
      <c r="F473" s="214" t="s">
        <v>1399</v>
      </c>
      <c r="G473" s="215" t="s">
        <v>270</v>
      </c>
      <c r="H473" s="216">
        <v>7.5</v>
      </c>
      <c r="I473" s="217"/>
      <c r="J473" s="218">
        <f>ROUND(I473*H473,2)</f>
        <v>0</v>
      </c>
      <c r="K473" s="219"/>
      <c r="L473" s="41"/>
      <c r="M473" s="220" t="s">
        <v>1</v>
      </c>
      <c r="N473" s="221" t="s">
        <v>39</v>
      </c>
      <c r="O473" s="88"/>
      <c r="P473" s="222">
        <f>O473*H473</f>
        <v>0</v>
      </c>
      <c r="Q473" s="222">
        <v>6.0000000000000002E-05</v>
      </c>
      <c r="R473" s="222">
        <f>Q473*H473</f>
        <v>0.00044999999999999999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343</v>
      </c>
      <c r="AT473" s="224" t="s">
        <v>139</v>
      </c>
      <c r="AU473" s="224" t="s">
        <v>144</v>
      </c>
      <c r="AY473" s="14" t="s">
        <v>135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144</v>
      </c>
      <c r="BK473" s="225">
        <f>ROUND(I473*H473,2)</f>
        <v>0</v>
      </c>
      <c r="BL473" s="14" t="s">
        <v>343</v>
      </c>
      <c r="BM473" s="224" t="s">
        <v>1400</v>
      </c>
    </row>
    <row r="474" s="2" customFormat="1" ht="24.15" customHeight="1">
      <c r="A474" s="35"/>
      <c r="B474" s="36"/>
      <c r="C474" s="212" t="s">
        <v>1401</v>
      </c>
      <c r="D474" s="212" t="s">
        <v>139</v>
      </c>
      <c r="E474" s="213" t="s">
        <v>1402</v>
      </c>
      <c r="F474" s="214" t="s">
        <v>1403</v>
      </c>
      <c r="G474" s="215" t="s">
        <v>160</v>
      </c>
      <c r="H474" s="216">
        <v>17.550000000000001</v>
      </c>
      <c r="I474" s="217"/>
      <c r="J474" s="218">
        <f>ROUND(I474*H474,2)</f>
        <v>0</v>
      </c>
      <c r="K474" s="219"/>
      <c r="L474" s="41"/>
      <c r="M474" s="220" t="s">
        <v>1</v>
      </c>
      <c r="N474" s="221" t="s">
        <v>39</v>
      </c>
      <c r="O474" s="88"/>
      <c r="P474" s="222">
        <f>O474*H474</f>
        <v>0</v>
      </c>
      <c r="Q474" s="222">
        <v>0.00042999999999999999</v>
      </c>
      <c r="R474" s="222">
        <f>Q474*H474</f>
        <v>0.0075465000000000003</v>
      </c>
      <c r="S474" s="222">
        <v>0</v>
      </c>
      <c r="T474" s="223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4" t="s">
        <v>343</v>
      </c>
      <c r="AT474" s="224" t="s">
        <v>139</v>
      </c>
      <c r="AU474" s="224" t="s">
        <v>144</v>
      </c>
      <c r="AY474" s="14" t="s">
        <v>135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4" t="s">
        <v>144</v>
      </c>
      <c r="BK474" s="225">
        <f>ROUND(I474*H474,2)</f>
        <v>0</v>
      </c>
      <c r="BL474" s="14" t="s">
        <v>343</v>
      </c>
      <c r="BM474" s="224" t="s">
        <v>1404</v>
      </c>
    </row>
    <row r="475" s="2" customFormat="1" ht="24.15" customHeight="1">
      <c r="A475" s="35"/>
      <c r="B475" s="36"/>
      <c r="C475" s="212" t="s">
        <v>1405</v>
      </c>
      <c r="D475" s="212" t="s">
        <v>139</v>
      </c>
      <c r="E475" s="213" t="s">
        <v>1406</v>
      </c>
      <c r="F475" s="214" t="s">
        <v>1407</v>
      </c>
      <c r="G475" s="215" t="s">
        <v>270</v>
      </c>
      <c r="H475" s="216">
        <v>7.5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2.0000000000000002E-05</v>
      </c>
      <c r="R475" s="222">
        <f>Q475*H475</f>
        <v>0.00015000000000000001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343</v>
      </c>
      <c r="AT475" s="224" t="s">
        <v>139</v>
      </c>
      <c r="AU475" s="224" t="s">
        <v>144</v>
      </c>
      <c r="AY475" s="14" t="s">
        <v>135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144</v>
      </c>
      <c r="BK475" s="225">
        <f>ROUND(I475*H475,2)</f>
        <v>0</v>
      </c>
      <c r="BL475" s="14" t="s">
        <v>343</v>
      </c>
      <c r="BM475" s="224" t="s">
        <v>1408</v>
      </c>
    </row>
    <row r="476" s="2" customFormat="1" ht="24.15" customHeight="1">
      <c r="A476" s="35"/>
      <c r="B476" s="36"/>
      <c r="C476" s="212" t="s">
        <v>1409</v>
      </c>
      <c r="D476" s="212" t="s">
        <v>139</v>
      </c>
      <c r="E476" s="213" t="s">
        <v>1410</v>
      </c>
      <c r="F476" s="214" t="s">
        <v>1411</v>
      </c>
      <c r="G476" s="215" t="s">
        <v>160</v>
      </c>
      <c r="H476" s="216">
        <v>17.550000000000001</v>
      </c>
      <c r="I476" s="217"/>
      <c r="J476" s="218">
        <f>ROUND(I476*H476,2)</f>
        <v>0</v>
      </c>
      <c r="K476" s="219"/>
      <c r="L476" s="41"/>
      <c r="M476" s="220" t="s">
        <v>1</v>
      </c>
      <c r="N476" s="221" t="s">
        <v>39</v>
      </c>
      <c r="O476" s="88"/>
      <c r="P476" s="222">
        <f>O476*H476</f>
        <v>0</v>
      </c>
      <c r="Q476" s="222">
        <v>4.0000000000000003E-05</v>
      </c>
      <c r="R476" s="222">
        <f>Q476*H476</f>
        <v>0.00070200000000000004</v>
      </c>
      <c r="S476" s="222">
        <v>0</v>
      </c>
      <c r="T476" s="22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343</v>
      </c>
      <c r="AT476" s="224" t="s">
        <v>139</v>
      </c>
      <c r="AU476" s="224" t="s">
        <v>144</v>
      </c>
      <c r="AY476" s="14" t="s">
        <v>135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144</v>
      </c>
      <c r="BK476" s="225">
        <f>ROUND(I476*H476,2)</f>
        <v>0</v>
      </c>
      <c r="BL476" s="14" t="s">
        <v>343</v>
      </c>
      <c r="BM476" s="224" t="s">
        <v>1412</v>
      </c>
    </row>
    <row r="477" s="12" customFormat="1" ht="22.8" customHeight="1">
      <c r="A477" s="12"/>
      <c r="B477" s="196"/>
      <c r="C477" s="197"/>
      <c r="D477" s="198" t="s">
        <v>72</v>
      </c>
      <c r="E477" s="210" t="s">
        <v>1413</v>
      </c>
      <c r="F477" s="210" t="s">
        <v>1414</v>
      </c>
      <c r="G477" s="197"/>
      <c r="H477" s="197"/>
      <c r="I477" s="200"/>
      <c r="J477" s="211">
        <f>BK477</f>
        <v>0</v>
      </c>
      <c r="K477" s="197"/>
      <c r="L477" s="202"/>
      <c r="M477" s="203"/>
      <c r="N477" s="204"/>
      <c r="O477" s="204"/>
      <c r="P477" s="205">
        <f>SUM(P478:P486)</f>
        <v>0</v>
      </c>
      <c r="Q477" s="204"/>
      <c r="R477" s="205">
        <f>SUM(R478:R486)</f>
        <v>0.30655327999999998</v>
      </c>
      <c r="S477" s="204"/>
      <c r="T477" s="206">
        <f>SUM(T478:T486)</f>
        <v>0.096585279999999996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07" t="s">
        <v>144</v>
      </c>
      <c r="AT477" s="208" t="s">
        <v>72</v>
      </c>
      <c r="AU477" s="208" t="s">
        <v>81</v>
      </c>
      <c r="AY477" s="207" t="s">
        <v>135</v>
      </c>
      <c r="BK477" s="209">
        <f>SUM(BK478:BK486)</f>
        <v>0</v>
      </c>
    </row>
    <row r="478" s="2" customFormat="1" ht="24.15" customHeight="1">
      <c r="A478" s="35"/>
      <c r="B478" s="36"/>
      <c r="C478" s="212" t="s">
        <v>1415</v>
      </c>
      <c r="D478" s="212" t="s">
        <v>139</v>
      </c>
      <c r="E478" s="213" t="s">
        <v>1416</v>
      </c>
      <c r="F478" s="214" t="s">
        <v>1417</v>
      </c>
      <c r="G478" s="215" t="s">
        <v>160</v>
      </c>
      <c r="H478" s="216">
        <v>209.96799999999999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343</v>
      </c>
      <c r="AT478" s="224" t="s">
        <v>139</v>
      </c>
      <c r="AU478" s="224" t="s">
        <v>144</v>
      </c>
      <c r="AY478" s="14" t="s">
        <v>135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144</v>
      </c>
      <c r="BK478" s="225">
        <f>ROUND(I478*H478,2)</f>
        <v>0</v>
      </c>
      <c r="BL478" s="14" t="s">
        <v>343</v>
      </c>
      <c r="BM478" s="224" t="s">
        <v>1418</v>
      </c>
    </row>
    <row r="479" s="2" customFormat="1" ht="24.15" customHeight="1">
      <c r="A479" s="35"/>
      <c r="B479" s="36"/>
      <c r="C479" s="212" t="s">
        <v>1419</v>
      </c>
      <c r="D479" s="212" t="s">
        <v>139</v>
      </c>
      <c r="E479" s="213" t="s">
        <v>1420</v>
      </c>
      <c r="F479" s="214" t="s">
        <v>1421</v>
      </c>
      <c r="G479" s="215" t="s">
        <v>160</v>
      </c>
      <c r="H479" s="216">
        <v>209.96799999999999</v>
      </c>
      <c r="I479" s="217"/>
      <c r="J479" s="218">
        <f>ROUND(I479*H479,2)</f>
        <v>0</v>
      </c>
      <c r="K479" s="219"/>
      <c r="L479" s="41"/>
      <c r="M479" s="220" t="s">
        <v>1</v>
      </c>
      <c r="N479" s="221" t="s">
        <v>39</v>
      </c>
      <c r="O479" s="88"/>
      <c r="P479" s="222">
        <f>O479*H479</f>
        <v>0</v>
      </c>
      <c r="Q479" s="222">
        <v>0</v>
      </c>
      <c r="R479" s="222">
        <f>Q479*H479</f>
        <v>0</v>
      </c>
      <c r="S479" s="222">
        <v>0.00014999999999999999</v>
      </c>
      <c r="T479" s="223">
        <f>S479*H479</f>
        <v>0.031495199999999994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343</v>
      </c>
      <c r="AT479" s="224" t="s">
        <v>139</v>
      </c>
      <c r="AU479" s="224" t="s">
        <v>144</v>
      </c>
      <c r="AY479" s="14" t="s">
        <v>135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144</v>
      </c>
      <c r="BK479" s="225">
        <f>ROUND(I479*H479,2)</f>
        <v>0</v>
      </c>
      <c r="BL479" s="14" t="s">
        <v>343</v>
      </c>
      <c r="BM479" s="224" t="s">
        <v>1422</v>
      </c>
    </row>
    <row r="480" s="2" customFormat="1" ht="16.5" customHeight="1">
      <c r="A480" s="35"/>
      <c r="B480" s="36"/>
      <c r="C480" s="212" t="s">
        <v>1423</v>
      </c>
      <c r="D480" s="212" t="s">
        <v>139</v>
      </c>
      <c r="E480" s="213" t="s">
        <v>1424</v>
      </c>
      <c r="F480" s="214" t="s">
        <v>1425</v>
      </c>
      <c r="G480" s="215" t="s">
        <v>160</v>
      </c>
      <c r="H480" s="216">
        <v>209.96799999999999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39</v>
      </c>
      <c r="O480" s="88"/>
      <c r="P480" s="222">
        <f>O480*H480</f>
        <v>0</v>
      </c>
      <c r="Q480" s="222">
        <v>0.001</v>
      </c>
      <c r="R480" s="222">
        <f>Q480*H480</f>
        <v>0.20996799999999999</v>
      </c>
      <c r="S480" s="222">
        <v>0.00031</v>
      </c>
      <c r="T480" s="223">
        <f>S480*H480</f>
        <v>0.065090079999999995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343</v>
      </c>
      <c r="AT480" s="224" t="s">
        <v>139</v>
      </c>
      <c r="AU480" s="224" t="s">
        <v>144</v>
      </c>
      <c r="AY480" s="14" t="s">
        <v>135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144</v>
      </c>
      <c r="BK480" s="225">
        <f>ROUND(I480*H480,2)</f>
        <v>0</v>
      </c>
      <c r="BL480" s="14" t="s">
        <v>343</v>
      </c>
      <c r="BM480" s="224" t="s">
        <v>1426</v>
      </c>
    </row>
    <row r="481" s="2" customFormat="1" ht="24.15" customHeight="1">
      <c r="A481" s="35"/>
      <c r="B481" s="36"/>
      <c r="C481" s="212" t="s">
        <v>1427</v>
      </c>
      <c r="D481" s="212" t="s">
        <v>139</v>
      </c>
      <c r="E481" s="213" t="s">
        <v>1428</v>
      </c>
      <c r="F481" s="214" t="s">
        <v>1429</v>
      </c>
      <c r="G481" s="215" t="s">
        <v>160</v>
      </c>
      <c r="H481" s="216">
        <v>209.96799999999999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39</v>
      </c>
      <c r="O481" s="88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343</v>
      </c>
      <c r="AT481" s="224" t="s">
        <v>139</v>
      </c>
      <c r="AU481" s="224" t="s">
        <v>144</v>
      </c>
      <c r="AY481" s="14" t="s">
        <v>135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144</v>
      </c>
      <c r="BK481" s="225">
        <f>ROUND(I481*H481,2)</f>
        <v>0</v>
      </c>
      <c r="BL481" s="14" t="s">
        <v>343</v>
      </c>
      <c r="BM481" s="224" t="s">
        <v>1430</v>
      </c>
    </row>
    <row r="482" s="2" customFormat="1" ht="16.5" customHeight="1">
      <c r="A482" s="35"/>
      <c r="B482" s="36"/>
      <c r="C482" s="212" t="s">
        <v>1431</v>
      </c>
      <c r="D482" s="212" t="s">
        <v>139</v>
      </c>
      <c r="E482" s="213" t="s">
        <v>1432</v>
      </c>
      <c r="F482" s="214" t="s">
        <v>1433</v>
      </c>
      <c r="G482" s="215" t="s">
        <v>160</v>
      </c>
      <c r="H482" s="216">
        <v>53.301000000000002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343</v>
      </c>
      <c r="AT482" s="224" t="s">
        <v>139</v>
      </c>
      <c r="AU482" s="224" t="s">
        <v>144</v>
      </c>
      <c r="AY482" s="14" t="s">
        <v>135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144</v>
      </c>
      <c r="BK482" s="225">
        <f>ROUND(I482*H482,2)</f>
        <v>0</v>
      </c>
      <c r="BL482" s="14" t="s">
        <v>343</v>
      </c>
      <c r="BM482" s="224" t="s">
        <v>1434</v>
      </c>
    </row>
    <row r="483" s="2" customFormat="1" ht="16.5" customHeight="1">
      <c r="A483" s="35"/>
      <c r="B483" s="36"/>
      <c r="C483" s="226" t="s">
        <v>1435</v>
      </c>
      <c r="D483" s="226" t="s">
        <v>147</v>
      </c>
      <c r="E483" s="227" t="s">
        <v>1436</v>
      </c>
      <c r="F483" s="228" t="s">
        <v>1437</v>
      </c>
      <c r="G483" s="229" t="s">
        <v>160</v>
      </c>
      <c r="H483" s="230">
        <v>55.966000000000001</v>
      </c>
      <c r="I483" s="231"/>
      <c r="J483" s="232">
        <f>ROUND(I483*H483,2)</f>
        <v>0</v>
      </c>
      <c r="K483" s="233"/>
      <c r="L483" s="234"/>
      <c r="M483" s="235" t="s">
        <v>1</v>
      </c>
      <c r="N483" s="236" t="s">
        <v>39</v>
      </c>
      <c r="O483" s="88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146</v>
      </c>
      <c r="AT483" s="224" t="s">
        <v>147</v>
      </c>
      <c r="AU483" s="224" t="s">
        <v>144</v>
      </c>
      <c r="AY483" s="14" t="s">
        <v>135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144</v>
      </c>
      <c r="BK483" s="225">
        <f>ROUND(I483*H483,2)</f>
        <v>0</v>
      </c>
      <c r="BL483" s="14" t="s">
        <v>343</v>
      </c>
      <c r="BM483" s="224" t="s">
        <v>1438</v>
      </c>
    </row>
    <row r="484" s="2" customFormat="1" ht="24.15" customHeight="1">
      <c r="A484" s="35"/>
      <c r="B484" s="36"/>
      <c r="C484" s="212" t="s">
        <v>1439</v>
      </c>
      <c r="D484" s="212" t="s">
        <v>139</v>
      </c>
      <c r="E484" s="213" t="s">
        <v>1440</v>
      </c>
      <c r="F484" s="214" t="s">
        <v>1441</v>
      </c>
      <c r="G484" s="215" t="s">
        <v>160</v>
      </c>
      <c r="H484" s="216">
        <v>209.96799999999999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39</v>
      </c>
      <c r="O484" s="88"/>
      <c r="P484" s="222">
        <f>O484*H484</f>
        <v>0</v>
      </c>
      <c r="Q484" s="222">
        <v>0.00020000000000000001</v>
      </c>
      <c r="R484" s="222">
        <f>Q484*H484</f>
        <v>0.041993599999999999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343</v>
      </c>
      <c r="AT484" s="224" t="s">
        <v>139</v>
      </c>
      <c r="AU484" s="224" t="s">
        <v>144</v>
      </c>
      <c r="AY484" s="14" t="s">
        <v>135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144</v>
      </c>
      <c r="BK484" s="225">
        <f>ROUND(I484*H484,2)</f>
        <v>0</v>
      </c>
      <c r="BL484" s="14" t="s">
        <v>343</v>
      </c>
      <c r="BM484" s="224" t="s">
        <v>1442</v>
      </c>
    </row>
    <row r="485" s="2" customFormat="1" ht="33" customHeight="1">
      <c r="A485" s="35"/>
      <c r="B485" s="36"/>
      <c r="C485" s="212" t="s">
        <v>1443</v>
      </c>
      <c r="D485" s="212" t="s">
        <v>139</v>
      </c>
      <c r="E485" s="213" t="s">
        <v>1444</v>
      </c>
      <c r="F485" s="214" t="s">
        <v>1445</v>
      </c>
      <c r="G485" s="215" t="s">
        <v>160</v>
      </c>
      <c r="H485" s="216">
        <v>209.96799999999999</v>
      </c>
      <c r="I485" s="217"/>
      <c r="J485" s="218">
        <f>ROUND(I485*H485,2)</f>
        <v>0</v>
      </c>
      <c r="K485" s="219"/>
      <c r="L485" s="41"/>
      <c r="M485" s="220" t="s">
        <v>1</v>
      </c>
      <c r="N485" s="221" t="s">
        <v>39</v>
      </c>
      <c r="O485" s="88"/>
      <c r="P485" s="222">
        <f>O485*H485</f>
        <v>0</v>
      </c>
      <c r="Q485" s="222">
        <v>0.00025999999999999998</v>
      </c>
      <c r="R485" s="222">
        <f>Q485*H485</f>
        <v>0.05459167999999999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343</v>
      </c>
      <c r="AT485" s="224" t="s">
        <v>139</v>
      </c>
      <c r="AU485" s="224" t="s">
        <v>144</v>
      </c>
      <c r="AY485" s="14" t="s">
        <v>135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144</v>
      </c>
      <c r="BK485" s="225">
        <f>ROUND(I485*H485,2)</f>
        <v>0</v>
      </c>
      <c r="BL485" s="14" t="s">
        <v>343</v>
      </c>
      <c r="BM485" s="224" t="s">
        <v>1446</v>
      </c>
    </row>
    <row r="486" s="2" customFormat="1" ht="24.15" customHeight="1">
      <c r="A486" s="35"/>
      <c r="B486" s="36"/>
      <c r="C486" s="212" t="s">
        <v>1447</v>
      </c>
      <c r="D486" s="212" t="s">
        <v>139</v>
      </c>
      <c r="E486" s="213" t="s">
        <v>1448</v>
      </c>
      <c r="F486" s="214" t="s">
        <v>1449</v>
      </c>
      <c r="G486" s="215" t="s">
        <v>160</v>
      </c>
      <c r="H486" s="216">
        <v>46.790999999999997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343</v>
      </c>
      <c r="AT486" s="224" t="s">
        <v>139</v>
      </c>
      <c r="AU486" s="224" t="s">
        <v>144</v>
      </c>
      <c r="AY486" s="14" t="s">
        <v>135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144</v>
      </c>
      <c r="BK486" s="225">
        <f>ROUND(I486*H486,2)</f>
        <v>0</v>
      </c>
      <c r="BL486" s="14" t="s">
        <v>343</v>
      </c>
      <c r="BM486" s="224" t="s">
        <v>1450</v>
      </c>
    </row>
    <row r="487" s="12" customFormat="1" ht="25.92" customHeight="1">
      <c r="A487" s="12"/>
      <c r="B487" s="196"/>
      <c r="C487" s="197"/>
      <c r="D487" s="198" t="s">
        <v>72</v>
      </c>
      <c r="E487" s="199" t="s">
        <v>147</v>
      </c>
      <c r="F487" s="199" t="s">
        <v>1451</v>
      </c>
      <c r="G487" s="197"/>
      <c r="H487" s="197"/>
      <c r="I487" s="200"/>
      <c r="J487" s="201">
        <f>BK487</f>
        <v>0</v>
      </c>
      <c r="K487" s="197"/>
      <c r="L487" s="202"/>
      <c r="M487" s="203"/>
      <c r="N487" s="204"/>
      <c r="O487" s="204"/>
      <c r="P487" s="205">
        <f>P488</f>
        <v>0</v>
      </c>
      <c r="Q487" s="204"/>
      <c r="R487" s="205">
        <f>R488</f>
        <v>0</v>
      </c>
      <c r="S487" s="204"/>
      <c r="T487" s="206">
        <f>T488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7" t="s">
        <v>136</v>
      </c>
      <c r="AT487" s="208" t="s">
        <v>72</v>
      </c>
      <c r="AU487" s="208" t="s">
        <v>73</v>
      </c>
      <c r="AY487" s="207" t="s">
        <v>135</v>
      </c>
      <c r="BK487" s="209">
        <f>BK488</f>
        <v>0</v>
      </c>
    </row>
    <row r="488" s="12" customFormat="1" ht="22.8" customHeight="1">
      <c r="A488" s="12"/>
      <c r="B488" s="196"/>
      <c r="C488" s="197"/>
      <c r="D488" s="198" t="s">
        <v>72</v>
      </c>
      <c r="E488" s="210" t="s">
        <v>1452</v>
      </c>
      <c r="F488" s="210" t="s">
        <v>1453</v>
      </c>
      <c r="G488" s="197"/>
      <c r="H488" s="197"/>
      <c r="I488" s="200"/>
      <c r="J488" s="211">
        <f>BK488</f>
        <v>0</v>
      </c>
      <c r="K488" s="197"/>
      <c r="L488" s="202"/>
      <c r="M488" s="203"/>
      <c r="N488" s="204"/>
      <c r="O488" s="204"/>
      <c r="P488" s="205">
        <f>P489</f>
        <v>0</v>
      </c>
      <c r="Q488" s="204"/>
      <c r="R488" s="205">
        <f>R489</f>
        <v>0</v>
      </c>
      <c r="S488" s="204"/>
      <c r="T488" s="206">
        <f>T489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7" t="s">
        <v>136</v>
      </c>
      <c r="AT488" s="208" t="s">
        <v>72</v>
      </c>
      <c r="AU488" s="208" t="s">
        <v>81</v>
      </c>
      <c r="AY488" s="207" t="s">
        <v>135</v>
      </c>
      <c r="BK488" s="209">
        <f>BK489</f>
        <v>0</v>
      </c>
    </row>
    <row r="489" s="2" customFormat="1" ht="16.5" customHeight="1">
      <c r="A489" s="35"/>
      <c r="B489" s="36"/>
      <c r="C489" s="212" t="s">
        <v>1454</v>
      </c>
      <c r="D489" s="212" t="s">
        <v>139</v>
      </c>
      <c r="E489" s="213" t="s">
        <v>1455</v>
      </c>
      <c r="F489" s="214" t="s">
        <v>1456</v>
      </c>
      <c r="G489" s="215" t="s">
        <v>1457</v>
      </c>
      <c r="H489" s="216">
        <v>1</v>
      </c>
      <c r="I489" s="217"/>
      <c r="J489" s="218">
        <f>ROUND(I489*H489,2)</f>
        <v>0</v>
      </c>
      <c r="K489" s="219"/>
      <c r="L489" s="41"/>
      <c r="M489" s="220" t="s">
        <v>1</v>
      </c>
      <c r="N489" s="221" t="s">
        <v>39</v>
      </c>
      <c r="O489" s="88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1017</v>
      </c>
      <c r="AT489" s="224" t="s">
        <v>139</v>
      </c>
      <c r="AU489" s="224" t="s">
        <v>144</v>
      </c>
      <c r="AY489" s="14" t="s">
        <v>135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144</v>
      </c>
      <c r="BK489" s="225">
        <f>ROUND(I489*H489,2)</f>
        <v>0</v>
      </c>
      <c r="BL489" s="14" t="s">
        <v>1017</v>
      </c>
      <c r="BM489" s="224" t="s">
        <v>1458</v>
      </c>
    </row>
    <row r="490" s="12" customFormat="1" ht="25.92" customHeight="1">
      <c r="A490" s="12"/>
      <c r="B490" s="196"/>
      <c r="C490" s="197"/>
      <c r="D490" s="198" t="s">
        <v>72</v>
      </c>
      <c r="E490" s="199" t="s">
        <v>1459</v>
      </c>
      <c r="F490" s="199" t="s">
        <v>1460</v>
      </c>
      <c r="G490" s="197"/>
      <c r="H490" s="197"/>
      <c r="I490" s="200"/>
      <c r="J490" s="201">
        <f>BK490</f>
        <v>0</v>
      </c>
      <c r="K490" s="197"/>
      <c r="L490" s="202"/>
      <c r="M490" s="203"/>
      <c r="N490" s="204"/>
      <c r="O490" s="204"/>
      <c r="P490" s="205">
        <f>P491+P493</f>
        <v>0</v>
      </c>
      <c r="Q490" s="204"/>
      <c r="R490" s="205">
        <f>R491+R493</f>
        <v>0</v>
      </c>
      <c r="S490" s="204"/>
      <c r="T490" s="206">
        <f>T491+T493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7" t="s">
        <v>227</v>
      </c>
      <c r="AT490" s="208" t="s">
        <v>72</v>
      </c>
      <c r="AU490" s="208" t="s">
        <v>73</v>
      </c>
      <c r="AY490" s="207" t="s">
        <v>135</v>
      </c>
      <c r="BK490" s="209">
        <f>BK491+BK493</f>
        <v>0</v>
      </c>
    </row>
    <row r="491" s="12" customFormat="1" ht="22.8" customHeight="1">
      <c r="A491" s="12"/>
      <c r="B491" s="196"/>
      <c r="C491" s="197"/>
      <c r="D491" s="198" t="s">
        <v>72</v>
      </c>
      <c r="E491" s="210" t="s">
        <v>1461</v>
      </c>
      <c r="F491" s="210" t="s">
        <v>1462</v>
      </c>
      <c r="G491" s="197"/>
      <c r="H491" s="197"/>
      <c r="I491" s="200"/>
      <c r="J491" s="211">
        <f>BK491</f>
        <v>0</v>
      </c>
      <c r="K491" s="197"/>
      <c r="L491" s="202"/>
      <c r="M491" s="203"/>
      <c r="N491" s="204"/>
      <c r="O491" s="204"/>
      <c r="P491" s="205">
        <f>P492</f>
        <v>0</v>
      </c>
      <c r="Q491" s="204"/>
      <c r="R491" s="205">
        <f>R492</f>
        <v>0</v>
      </c>
      <c r="S491" s="204"/>
      <c r="T491" s="206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7" t="s">
        <v>227</v>
      </c>
      <c r="AT491" s="208" t="s">
        <v>72</v>
      </c>
      <c r="AU491" s="208" t="s">
        <v>81</v>
      </c>
      <c r="AY491" s="207" t="s">
        <v>135</v>
      </c>
      <c r="BK491" s="209">
        <f>BK492</f>
        <v>0</v>
      </c>
    </row>
    <row r="492" s="2" customFormat="1" ht="16.5" customHeight="1">
      <c r="A492" s="35"/>
      <c r="B492" s="36"/>
      <c r="C492" s="212" t="s">
        <v>1463</v>
      </c>
      <c r="D492" s="212" t="s">
        <v>139</v>
      </c>
      <c r="E492" s="213" t="s">
        <v>1464</v>
      </c>
      <c r="F492" s="214" t="s">
        <v>1462</v>
      </c>
      <c r="G492" s="215" t="s">
        <v>1465</v>
      </c>
      <c r="H492" s="216">
        <v>35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1466</v>
      </c>
      <c r="AT492" s="224" t="s">
        <v>139</v>
      </c>
      <c r="AU492" s="224" t="s">
        <v>144</v>
      </c>
      <c r="AY492" s="14" t="s">
        <v>135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144</v>
      </c>
      <c r="BK492" s="225">
        <f>ROUND(I492*H492,2)</f>
        <v>0</v>
      </c>
      <c r="BL492" s="14" t="s">
        <v>1466</v>
      </c>
      <c r="BM492" s="224" t="s">
        <v>1467</v>
      </c>
    </row>
    <row r="493" s="12" customFormat="1" ht="22.8" customHeight="1">
      <c r="A493" s="12"/>
      <c r="B493" s="196"/>
      <c r="C493" s="197"/>
      <c r="D493" s="198" t="s">
        <v>72</v>
      </c>
      <c r="E493" s="210" t="s">
        <v>1468</v>
      </c>
      <c r="F493" s="210" t="s">
        <v>1469</v>
      </c>
      <c r="G493" s="197"/>
      <c r="H493" s="197"/>
      <c r="I493" s="200"/>
      <c r="J493" s="211">
        <f>BK493</f>
        <v>0</v>
      </c>
      <c r="K493" s="197"/>
      <c r="L493" s="202"/>
      <c r="M493" s="203"/>
      <c r="N493" s="204"/>
      <c r="O493" s="204"/>
      <c r="P493" s="205">
        <f>P494</f>
        <v>0</v>
      </c>
      <c r="Q493" s="204"/>
      <c r="R493" s="205">
        <f>R494</f>
        <v>0</v>
      </c>
      <c r="S493" s="204"/>
      <c r="T493" s="206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7" t="s">
        <v>227</v>
      </c>
      <c r="AT493" s="208" t="s">
        <v>72</v>
      </c>
      <c r="AU493" s="208" t="s">
        <v>81</v>
      </c>
      <c r="AY493" s="207" t="s">
        <v>135</v>
      </c>
      <c r="BK493" s="209">
        <f>BK494</f>
        <v>0</v>
      </c>
    </row>
    <row r="494" s="2" customFormat="1" ht="16.5" customHeight="1">
      <c r="A494" s="35"/>
      <c r="B494" s="36"/>
      <c r="C494" s="212" t="s">
        <v>1470</v>
      </c>
      <c r="D494" s="212" t="s">
        <v>139</v>
      </c>
      <c r="E494" s="213" t="s">
        <v>1471</v>
      </c>
      <c r="F494" s="214" t="s">
        <v>1469</v>
      </c>
      <c r="G494" s="215" t="s">
        <v>1465</v>
      </c>
      <c r="H494" s="216">
        <v>35</v>
      </c>
      <c r="I494" s="217"/>
      <c r="J494" s="218">
        <f>ROUND(I494*H494,2)</f>
        <v>0</v>
      </c>
      <c r="K494" s="219"/>
      <c r="L494" s="41"/>
      <c r="M494" s="237" t="s">
        <v>1</v>
      </c>
      <c r="N494" s="238" t="s">
        <v>39</v>
      </c>
      <c r="O494" s="239"/>
      <c r="P494" s="240">
        <f>O494*H494</f>
        <v>0</v>
      </c>
      <c r="Q494" s="240">
        <v>0</v>
      </c>
      <c r="R494" s="240">
        <f>Q494*H494</f>
        <v>0</v>
      </c>
      <c r="S494" s="240">
        <v>0</v>
      </c>
      <c r="T494" s="241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1466</v>
      </c>
      <c r="AT494" s="224" t="s">
        <v>139</v>
      </c>
      <c r="AU494" s="224" t="s">
        <v>144</v>
      </c>
      <c r="AY494" s="14" t="s">
        <v>135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144</v>
      </c>
      <c r="BK494" s="225">
        <f>ROUND(I494*H494,2)</f>
        <v>0</v>
      </c>
      <c r="BL494" s="14" t="s">
        <v>1466</v>
      </c>
      <c r="BM494" s="224" t="s">
        <v>1472</v>
      </c>
    </row>
    <row r="495" s="2" customFormat="1" ht="6.96" customHeight="1">
      <c r="A495" s="35"/>
      <c r="B495" s="63"/>
      <c r="C495" s="64"/>
      <c r="D495" s="64"/>
      <c r="E495" s="64"/>
      <c r="F495" s="64"/>
      <c r="G495" s="64"/>
      <c r="H495" s="64"/>
      <c r="I495" s="64"/>
      <c r="J495" s="64"/>
      <c r="K495" s="64"/>
      <c r="L495" s="41"/>
      <c r="M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</row>
  </sheetData>
  <sheetProtection sheet="1" autoFilter="0" formatColumns="0" formatRows="0" objects="1" scenarios="1" spinCount="100000" saltValue="wc3JsSQYhm9VYWB4TopPch9uClaFZ7Nj9q2pvB2McENHc0/DE5SgO7uZ5g3SO7HOs2KMoALtlSCEphTpDYJy5A==" hashValue="cjVwQO39PYG4AMPMzfY5R2jo7zCMwjQmmPgogmjVxeK7lPCXIYUpPEtHtCLlrX93NnSgYNhF6b8ngPd/iV4ePA==" algorithmName="SHA-512" password="CC35"/>
  <autoFilter ref="C144:K494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2021-08-03T15:36:09Z</dcterms:created>
  <dcterms:modified xsi:type="dcterms:W3CDTF">2021-08-03T15:36:12Z</dcterms:modified>
</cp:coreProperties>
</file>